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00" activeTab="0"/>
  </bookViews>
  <sheets>
    <sheet name="Decreto graduatoria" sheetId="1" r:id="rId1"/>
    <sheet name="Decreto Ripart_somme generale" sheetId="2" state="hidden" r:id="rId2"/>
  </sheets>
  <definedNames>
    <definedName name="Z_9C2702C1_7A27_45FD_904F_00CE72559460_.wvu.Cols" localSheetId="1" hidden="1">'Decreto Ripart_somme generale'!$AF:$AH,'Decreto Ripart_somme generale'!$AP:$AT</definedName>
  </definedNames>
  <calcPr fullCalcOnLoad="1"/>
</workbook>
</file>

<file path=xl/sharedStrings.xml><?xml version="1.0" encoding="utf-8"?>
<sst xmlns="http://schemas.openxmlformats.org/spreadsheetml/2006/main" count="4119" uniqueCount="1416">
  <si>
    <t>Indirizzo</t>
  </si>
  <si>
    <t>Comune</t>
  </si>
  <si>
    <t>Note</t>
  </si>
  <si>
    <t>Locali</t>
  </si>
  <si>
    <t>email</t>
  </si>
  <si>
    <t>Sabato</t>
  </si>
  <si>
    <t>Mensa</t>
  </si>
  <si>
    <t>Denominazione</t>
  </si>
  <si>
    <t>tel.</t>
  </si>
  <si>
    <t>Codice IBAN</t>
  </si>
  <si>
    <t>di cui maschi</t>
  </si>
  <si>
    <t>n. prog.</t>
  </si>
  <si>
    <t>n. docenti e/o educatori</t>
  </si>
  <si>
    <t>Rapporto bamb./doc.</t>
  </si>
  <si>
    <t>Istituto di Credito</t>
  </si>
  <si>
    <t>La sezione funziona il sabato (SI/NO)</t>
  </si>
  <si>
    <t>Locali adeguati alla 626/01 (SI/NO)</t>
  </si>
  <si>
    <t>Locali adibiti a scuola (SI/NO)</t>
  </si>
  <si>
    <t>Locali costruiti come scuola (SI/NO)</t>
  </si>
  <si>
    <t>LOCALI</t>
  </si>
  <si>
    <t>ARREDI</t>
  </si>
  <si>
    <t>Scarso (SI/NO)</t>
  </si>
  <si>
    <t>Mediocre (SI/NO)</t>
  </si>
  <si>
    <t>adeguato (SI/NO)</t>
  </si>
  <si>
    <t>buono (SI/NO)</t>
  </si>
  <si>
    <t>ottimo (SI/NO)</t>
  </si>
  <si>
    <t>Requisito Rapporto BAM./DOC.</t>
  </si>
  <si>
    <t>Punti rapporto bamb./doc</t>
  </si>
  <si>
    <t xml:space="preserve">1^ Requisito </t>
  </si>
  <si>
    <t>2^ Requisito</t>
  </si>
  <si>
    <r>
      <t xml:space="preserve">Mensa </t>
    </r>
    <r>
      <rPr>
        <sz val="8"/>
        <rFont val="Arial"/>
        <family val="2"/>
      </rPr>
      <t>(SI/NO)</t>
    </r>
  </si>
  <si>
    <r>
      <t xml:space="preserve">Serv. Igenici adeguati </t>
    </r>
    <r>
      <rPr>
        <sz val="8"/>
        <rFont val="Arial"/>
        <family val="2"/>
      </rPr>
      <t>(SI/NO)</t>
    </r>
  </si>
  <si>
    <t>TIPOLOGIA CONTRATTO PERSONALE</t>
  </si>
  <si>
    <t>RETTA</t>
  </si>
  <si>
    <t>Tipolog. Contratto Ass./Coll.</t>
  </si>
  <si>
    <t>Tipolog. Contratto altre figure</t>
  </si>
  <si>
    <t>Fino a 50,00 € (indicare con X)</t>
  </si>
  <si>
    <t>Fino a 200,00 € (indicare con X)</t>
  </si>
  <si>
    <t xml:space="preserve">Fino a 50,00 € </t>
  </si>
  <si>
    <t xml:space="preserve">Fino a 200,00 € </t>
  </si>
  <si>
    <t>Totale punti assegnati</t>
  </si>
  <si>
    <r>
      <t xml:space="preserve">Autorizzazione Comunale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=autorizzata </t>
    </r>
    <r>
      <rPr>
        <b/>
        <sz val="10"/>
        <rFont val="Arial"/>
        <family val="2"/>
      </rPr>
      <t>R</t>
    </r>
    <r>
      <rPr>
        <sz val="10"/>
        <rFont val="Arial"/>
        <family val="2"/>
      </rPr>
      <t>=richiesta</t>
    </r>
  </si>
  <si>
    <t>ore funzionamento giornaliero</t>
  </si>
  <si>
    <t>ha titolo a presentare Progetto?</t>
  </si>
  <si>
    <t>VALUTAZIONE</t>
  </si>
  <si>
    <t>Fil./Ag. di</t>
  </si>
  <si>
    <t>n. tot. Bamb.</t>
  </si>
  <si>
    <t>di cui femm.</t>
  </si>
  <si>
    <r>
      <t xml:space="preserve">Tipol. contratto Doc./Educ. 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 xml:space="preserve">=indeterm. 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=determinato 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 xml:space="preserve">=part-time </t>
    </r>
    <r>
      <rPr>
        <b/>
        <sz val="11"/>
        <rFont val="Arial"/>
        <family val="2"/>
      </rPr>
      <t>N</t>
    </r>
    <r>
      <rPr>
        <sz val="11"/>
        <rFont val="Arial"/>
        <family val="2"/>
      </rPr>
      <t>=non sub.to</t>
    </r>
  </si>
  <si>
    <r>
      <t>Tipol. contratto Ass./Coll.:</t>
    </r>
    <r>
      <rPr>
        <b/>
        <sz val="11"/>
        <rFont val="Arial"/>
        <family val="2"/>
      </rPr>
      <t xml:space="preserve"> I</t>
    </r>
    <r>
      <rPr>
        <sz val="11"/>
        <rFont val="Arial"/>
        <family val="2"/>
      </rPr>
      <t xml:space="preserve">=indeterm. 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=determinato 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 xml:space="preserve">=part-time </t>
    </r>
    <r>
      <rPr>
        <b/>
        <sz val="11"/>
        <rFont val="Arial"/>
        <family val="2"/>
      </rPr>
      <t>N</t>
    </r>
    <r>
      <rPr>
        <sz val="11"/>
        <rFont val="Arial"/>
        <family val="2"/>
      </rPr>
      <t>=non sub.to</t>
    </r>
  </si>
  <si>
    <r>
      <t xml:space="preserve">Tipol. contratto altre figure: 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 xml:space="preserve">=indeterm. 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=determinato </t>
    </r>
    <r>
      <rPr>
        <b/>
        <sz val="11"/>
        <rFont val="Arial"/>
        <family val="2"/>
      </rPr>
      <t>P</t>
    </r>
    <r>
      <rPr>
        <sz val="11"/>
        <rFont val="Arial"/>
        <family val="2"/>
      </rPr>
      <t xml:space="preserve">=part-time </t>
    </r>
    <r>
      <rPr>
        <b/>
        <sz val="11"/>
        <rFont val="Arial"/>
        <family val="2"/>
      </rPr>
      <t>N</t>
    </r>
    <r>
      <rPr>
        <sz val="11"/>
        <rFont val="Arial"/>
        <family val="2"/>
      </rPr>
      <t>=non sub.to</t>
    </r>
  </si>
  <si>
    <t>Tipolog. Contratto Doc./Educ</t>
  </si>
  <si>
    <t>Progetto Educ.vo</t>
  </si>
  <si>
    <t>Contratto Personale</t>
  </si>
  <si>
    <t>Retta</t>
  </si>
  <si>
    <t>Bamb/   Doc</t>
  </si>
  <si>
    <t>Funz.</t>
  </si>
  <si>
    <t>P.E.</t>
  </si>
  <si>
    <t>Grad.</t>
  </si>
  <si>
    <t>Spazi esterni</t>
  </si>
  <si>
    <r>
      <t>Spazi esterni</t>
    </r>
    <r>
      <rPr>
        <sz val="8"/>
        <rFont val="Arial"/>
        <family val="2"/>
      </rPr>
      <t xml:space="preserve"> (SI/NO)</t>
    </r>
  </si>
  <si>
    <t>Buoni</t>
  </si>
  <si>
    <t>Ottimi</t>
  </si>
  <si>
    <r>
      <t xml:space="preserve">Progetto Educativo </t>
    </r>
    <r>
      <rPr>
        <b/>
        <sz val="10"/>
        <rFont val="Arial"/>
        <family val="2"/>
      </rPr>
      <t>AAA</t>
    </r>
    <r>
      <rPr>
        <sz val="10"/>
        <rFont val="Arial"/>
        <family val="2"/>
      </rPr>
      <t xml:space="preserve">=Priorità assoluta </t>
    </r>
    <r>
      <rPr>
        <b/>
        <sz val="10"/>
        <rFont val="Arial"/>
        <family val="2"/>
      </rPr>
      <t>AA</t>
    </r>
    <r>
      <rPr>
        <sz val="10"/>
        <rFont val="Arial"/>
        <family val="2"/>
      </rPr>
      <t xml:space="preserve">=Priorità alta          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 xml:space="preserve">= Priorità bassa 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 xml:space="preserve">=Escluso                      </t>
    </r>
    <r>
      <rPr>
        <b/>
        <sz val="10"/>
        <rFont val="Arial"/>
        <family val="2"/>
      </rPr>
      <t xml:space="preserve">  I</t>
    </r>
    <r>
      <rPr>
        <sz val="10"/>
        <rFont val="Arial"/>
        <family val="2"/>
      </rPr>
      <t>= Incompleto</t>
    </r>
  </si>
  <si>
    <t>I</t>
  </si>
  <si>
    <t>II</t>
  </si>
  <si>
    <t>III</t>
  </si>
  <si>
    <t>D</t>
  </si>
  <si>
    <t>DD</t>
  </si>
  <si>
    <t>P</t>
  </si>
  <si>
    <t>N</t>
  </si>
  <si>
    <t>NNN</t>
  </si>
  <si>
    <t>PPP</t>
  </si>
  <si>
    <t>DDD</t>
  </si>
  <si>
    <t>NN</t>
  </si>
  <si>
    <t>ID</t>
  </si>
  <si>
    <t>IP</t>
  </si>
  <si>
    <t>IN</t>
  </si>
  <si>
    <t>DP</t>
  </si>
  <si>
    <t>DN</t>
  </si>
  <si>
    <t>INN</t>
  </si>
  <si>
    <t>IID</t>
  </si>
  <si>
    <t>DDP</t>
  </si>
  <si>
    <t>appropriati</t>
  </si>
  <si>
    <t>AA</t>
  </si>
  <si>
    <t>M</t>
  </si>
  <si>
    <t>Fino a 150,00 € (indicare con X)</t>
  </si>
  <si>
    <t xml:space="preserve">Fino a 150,00 € </t>
  </si>
  <si>
    <t>Istituto Comprensivo “G. Meli”</t>
  </si>
  <si>
    <t>Scuola dell’Infanzia Statale “M. Rapisardi”</t>
  </si>
  <si>
    <t>Istituto Comprensivo "F. Crispi"</t>
  </si>
  <si>
    <t>Istituto onnicomprensivo "L.Pirandello"</t>
  </si>
  <si>
    <t xml:space="preserve">Istituto Comp.- Valleunga P.( Villalba) </t>
  </si>
  <si>
    <t>Istituto Comp. "P.E.Giudici"</t>
  </si>
  <si>
    <t>Circolo Didattico "Verga"</t>
  </si>
  <si>
    <t>2° Circolo Didattico - sede di Milo</t>
  </si>
  <si>
    <t>2° Circolo Didattico "Giovanni Paolo II"</t>
  </si>
  <si>
    <t>Istituto Comprensivo "Manzoni"</t>
  </si>
  <si>
    <t>23° Circolo Didattico "Don Milani"</t>
  </si>
  <si>
    <t>Istituto Comprensivo "F.Ansaldi"</t>
  </si>
  <si>
    <t>Istituto Comprensivo "L.Capuana"</t>
  </si>
  <si>
    <t>Circolo Didattico "G.F.Ingrassia"</t>
  </si>
  <si>
    <t>fax</t>
  </si>
  <si>
    <t>cellulare</t>
  </si>
  <si>
    <t>Via Porta Palermo n. 288</t>
  </si>
  <si>
    <t>Bivona</t>
  </si>
  <si>
    <t>AG</t>
  </si>
  <si>
    <t>agmm00900b@istruzione.it</t>
  </si>
  <si>
    <t>0922-983042</t>
  </si>
  <si>
    <t>Via R. Pilo n. 23</t>
  </si>
  <si>
    <t>Canicattì</t>
  </si>
  <si>
    <t>agee01001@istruzione.it</t>
  </si>
  <si>
    <t>0922-851251</t>
  </si>
  <si>
    <t>0922-852943</t>
  </si>
  <si>
    <t>Via Libero Attardi</t>
  </si>
  <si>
    <t>S. Stefano Quisquina</t>
  </si>
  <si>
    <t>agmm053300d@istruzione.it</t>
  </si>
  <si>
    <t>0922-982088</t>
  </si>
  <si>
    <t xml:space="preserve">Via Enna, 7 </t>
  </si>
  <si>
    <t>Lampedusa</t>
  </si>
  <si>
    <t>ricb@tin.it</t>
  </si>
  <si>
    <t>0922-970439</t>
  </si>
  <si>
    <t>0922-973829</t>
  </si>
  <si>
    <t>C.da Piante</t>
  </si>
  <si>
    <t>Vallelunga P.</t>
  </si>
  <si>
    <t>CL</t>
  </si>
  <si>
    <t>clmm03400c@istruzione.it</t>
  </si>
  <si>
    <t>0934-814078</t>
  </si>
  <si>
    <t>V.le P.Sorce</t>
  </si>
  <si>
    <t>Mussomeli</t>
  </si>
  <si>
    <t>0934-952158</t>
  </si>
  <si>
    <t>Via Cialdini 122</t>
  </si>
  <si>
    <t>Riposto</t>
  </si>
  <si>
    <t>CT</t>
  </si>
  <si>
    <t>ctee074001@istruzione.it</t>
  </si>
  <si>
    <t>Via Maiorana 13</t>
  </si>
  <si>
    <t>Tremestieri Etneo</t>
  </si>
  <si>
    <t>Via Russo 8/A</t>
  </si>
  <si>
    <t>Giarre</t>
  </si>
  <si>
    <t>ctee05600b@istruzione.it</t>
  </si>
  <si>
    <t>Via Sott.te Barbagallo 5/7</t>
  </si>
  <si>
    <t>Acicatena</t>
  </si>
  <si>
    <t>ctee094006@istruzione.it</t>
  </si>
  <si>
    <t>Via Plebiscito 784</t>
  </si>
  <si>
    <t>Catania</t>
  </si>
  <si>
    <t>manzsms@tin.it</t>
  </si>
  <si>
    <t>Via Federico De Roberto, 113</t>
  </si>
  <si>
    <t>Zafferana Entea</t>
  </si>
  <si>
    <t>ctee08300q@istruzione.it</t>
  </si>
  <si>
    <t>095-7082024</t>
  </si>
  <si>
    <t>Via Brindisi 11</t>
  </si>
  <si>
    <t>Via G. leopardi</t>
  </si>
  <si>
    <t>CENTURIPE</t>
  </si>
  <si>
    <t>EN</t>
  </si>
  <si>
    <t>enee041001@istruzione.it</t>
  </si>
  <si>
    <t>Via S. Elia,  71</t>
  </si>
  <si>
    <t>PIAZZA ARMERINA</t>
  </si>
  <si>
    <t xml:space="preserve">enaa07100r@istruzione.it </t>
  </si>
  <si>
    <t>0935-680024</t>
  </si>
  <si>
    <t>p.zza XXIV MAGGIO,20</t>
  </si>
  <si>
    <t>REGALBUTO</t>
  </si>
  <si>
    <t xml:space="preserve">enee08100b@istruzione.it </t>
  </si>
  <si>
    <t>0935-71216</t>
  </si>
  <si>
    <t>0935-910054</t>
  </si>
  <si>
    <t>Istituto Comprensivo "G.Verga"</t>
  </si>
  <si>
    <t>Via Salso</t>
  </si>
  <si>
    <t xml:space="preserve">enmm045007@istruzione.it </t>
  </si>
  <si>
    <t>0935-919129</t>
  </si>
  <si>
    <t>1° Circolo Didattico "Carmine"</t>
  </si>
  <si>
    <t>Largo Peculio n° 25</t>
  </si>
  <si>
    <t>NICOSIA</t>
  </si>
  <si>
    <t xml:space="preserve">enee061006@istruzione.it </t>
  </si>
  <si>
    <t>0935-646220</t>
  </si>
  <si>
    <t>0935-630489</t>
  </si>
  <si>
    <t>2° Circolo "S. G. Bosco"</t>
  </si>
  <si>
    <t>Via Mazzini,62</t>
  </si>
  <si>
    <t>BARRAFRANCA</t>
  </si>
  <si>
    <t xml:space="preserve">enee02700p@istruzione.it </t>
  </si>
  <si>
    <t>0934-464274</t>
  </si>
  <si>
    <t>Istituto Comprensivo "Gioiosa Marea"</t>
  </si>
  <si>
    <t>Via Calvario</t>
  </si>
  <si>
    <t>Gioiosa Marea</t>
  </si>
  <si>
    <t>ME</t>
  </si>
  <si>
    <t>saranatoli@tiscali.it</t>
  </si>
  <si>
    <t>0941-301121</t>
  </si>
  <si>
    <t>347-7617161</t>
  </si>
  <si>
    <t>Istituto Comprensivo "Gravitelli"</t>
  </si>
  <si>
    <t>Piazza Versaci, 198</t>
  </si>
  <si>
    <t>Messina</t>
  </si>
  <si>
    <t>meee01100l@istruzione.it</t>
  </si>
  <si>
    <t>090-713520</t>
  </si>
  <si>
    <t>C.da Mastrociccio</t>
  </si>
  <si>
    <t>Giardini Naxos</t>
  </si>
  <si>
    <t>memm07500e@istruzione.it</t>
  </si>
  <si>
    <t>0942-52314</t>
  </si>
  <si>
    <t>0942-550317</t>
  </si>
  <si>
    <t>Istituto Comprensivo di Furci Siculo</t>
  </si>
  <si>
    <t>Via dei Cipressi</t>
  </si>
  <si>
    <t>Furci Siculo</t>
  </si>
  <si>
    <t>memm072003@istruzione.it</t>
  </si>
  <si>
    <t>0942-791438</t>
  </si>
  <si>
    <t>0942-794861</t>
  </si>
  <si>
    <t>Istituto Comprensivo di Brolo sede Via Libertà</t>
  </si>
  <si>
    <t>Via Roma</t>
  </si>
  <si>
    <t>Brolo</t>
  </si>
  <si>
    <t>meee02500e@istruzione.it</t>
  </si>
  <si>
    <t>0941-561503</t>
  </si>
  <si>
    <t>0941-562689</t>
  </si>
  <si>
    <t>Palermo</t>
  </si>
  <si>
    <t>PA</t>
  </si>
  <si>
    <t>Via Alia, 16</t>
  </si>
  <si>
    <t>091-6731739</t>
  </si>
  <si>
    <t>091-6749251</t>
  </si>
  <si>
    <t>Istituto Comprensivo di Casteldaccia</t>
  </si>
  <si>
    <t>Via Carlo Cattaneo, 80</t>
  </si>
  <si>
    <t>Casteldaccia</t>
  </si>
  <si>
    <t xml:space="preserve">pamm07900g@istruzione.it </t>
  </si>
  <si>
    <t>091-954299</t>
  </si>
  <si>
    <t>091-9100273</t>
  </si>
  <si>
    <t>I° Circolo Didattico</t>
  </si>
  <si>
    <t>Via Milano, 19</t>
  </si>
  <si>
    <t>VITTORIA</t>
  </si>
  <si>
    <t>RG</t>
  </si>
  <si>
    <t xml:space="preserve">rgee032006@istruzione.it </t>
  </si>
  <si>
    <t>0932-981180</t>
  </si>
  <si>
    <t>Istituto Comprensivo di Pedalino</t>
  </si>
  <si>
    <t>COMISO</t>
  </si>
  <si>
    <t>rgic80500q@istruzione.it</t>
  </si>
  <si>
    <t>0932-729051</t>
  </si>
  <si>
    <t>Istituto Comprensivo "V. Littara"</t>
  </si>
  <si>
    <t>Via Maria Montessori, 1</t>
  </si>
  <si>
    <t>Noto</t>
  </si>
  <si>
    <t>SR</t>
  </si>
  <si>
    <t>0931-571402</t>
  </si>
  <si>
    <t>Istituto Comprensivo "La Ciura"</t>
  </si>
  <si>
    <t>Via Tonnara</t>
  </si>
  <si>
    <t>Porto Palo P.</t>
  </si>
  <si>
    <t>Istituto Comprensivo "G. Verga"</t>
  </si>
  <si>
    <t>Siracusa</t>
  </si>
  <si>
    <t>sree00600e@istruzione.it</t>
  </si>
  <si>
    <t>0931-442061</t>
  </si>
  <si>
    <t>Istituto Comprensivo "Sturzo"</t>
  </si>
  <si>
    <t>Via Trapani, 230</t>
  </si>
  <si>
    <t>Marsala</t>
  </si>
  <si>
    <t>TP</t>
  </si>
  <si>
    <t>tpmm058002@istruzione.it</t>
  </si>
  <si>
    <t>0923-737294</t>
  </si>
  <si>
    <t>2° Circolo Didattico "Cavour"</t>
  </si>
  <si>
    <t>Via Cavour, 6</t>
  </si>
  <si>
    <t>1° Circolo Didattico "Ajello"</t>
  </si>
  <si>
    <t>Via Santa Caterina, 3</t>
  </si>
  <si>
    <t>Mazara del Vallo</t>
  </si>
  <si>
    <t>0923-907577</t>
  </si>
  <si>
    <t>0923-948777</t>
  </si>
  <si>
    <t>Via Santa Caterina, 4</t>
  </si>
  <si>
    <t>5° Circolo Didattico</t>
  </si>
  <si>
    <t>tpee049008@istruzione.it</t>
  </si>
  <si>
    <t>Scuola dell’Infanzia “Colleverde”</t>
  </si>
  <si>
    <t>Piazza Pitagora n. 5</t>
  </si>
  <si>
    <t>Agrigento</t>
  </si>
  <si>
    <t>Scuola dell’Infanzia “Montessori Pinocchio”</t>
  </si>
  <si>
    <t>Scuola dell’Infanzia “SS. Angeli Custodi”</t>
  </si>
  <si>
    <t>Via Caruso n. 09</t>
  </si>
  <si>
    <t>Scuola dell’Infanzia “Il Giardino dei Puffi”</t>
  </si>
  <si>
    <t>Via della Rodisia n. 23</t>
  </si>
  <si>
    <t>Scuola dell’Infanzia “Venerabile Andrea”</t>
  </si>
  <si>
    <t>Viale della Vittoria n. 09</t>
  </si>
  <si>
    <t>Burgio</t>
  </si>
  <si>
    <t>Scuola dell’Infanzia “Piccolo Principe”</t>
  </si>
  <si>
    <t>Via Pirandello n. 03</t>
  </si>
  <si>
    <t>Cammarata</t>
  </si>
  <si>
    <t>Scuola dell’Infanzia “Paperino Scool”</t>
  </si>
  <si>
    <t>Contrada Curma n. 1/A</t>
  </si>
  <si>
    <t>Casteltermini</t>
  </si>
  <si>
    <t>Asilo Nido Comunale</t>
  </si>
  <si>
    <t>Via Canale Botteghelli</t>
  </si>
  <si>
    <t>Cattolica Eraclea</t>
  </si>
  <si>
    <t>Scuola dell’Infanzia “Obiettivo Infanzia”</t>
  </si>
  <si>
    <t>Via Fabaria</t>
  </si>
  <si>
    <t>Favara</t>
  </si>
  <si>
    <t>Scuola dell’Infanzia “Baby Scool”</t>
  </si>
  <si>
    <t>Via Olanda</t>
  </si>
  <si>
    <t>Scuola dell’Infanzia “Fedro”</t>
  </si>
  <si>
    <t>Via Dante n. 16</t>
  </si>
  <si>
    <t>Licata</t>
  </si>
  <si>
    <t>Scuola dell’Infanzia “Birì Birò”</t>
  </si>
  <si>
    <t>Viale Garibaldi n. 139</t>
  </si>
  <si>
    <t>Ribera</t>
  </si>
  <si>
    <t>Scuola dell’Infanzia “Don  B. Educatore”</t>
  </si>
  <si>
    <t>Via Conceria n. 84</t>
  </si>
  <si>
    <t>San Giovanni Gemini</t>
  </si>
  <si>
    <t>Scuola dell’Infanzia “Rampello”</t>
  </si>
  <si>
    <t>Via Segni n. 2</t>
  </si>
  <si>
    <t>Sciacca</t>
  </si>
  <si>
    <t>Scuola dell'infanzia "Oasi Cristo Re"</t>
  </si>
  <si>
    <t>Caltanissetta</t>
  </si>
  <si>
    <t>Scuola dell'infanzia "Mons. G.Iacono"</t>
  </si>
  <si>
    <t>V.Brancati,  3</t>
  </si>
  <si>
    <t>Scuola dell'infanzia"Sacro Cuore"</t>
  </si>
  <si>
    <t>Scuola dell'Infanzia "Agazzi"</t>
  </si>
  <si>
    <t>Via G.Rossini 25</t>
  </si>
  <si>
    <t>Belpasso</t>
  </si>
  <si>
    <t>Scuola dell'Infanzia "Babylandia"</t>
  </si>
  <si>
    <t>Via Degli Oleandri 30</t>
  </si>
  <si>
    <t>Caltagirone</t>
  </si>
  <si>
    <t xml:space="preserve">Asilo nido comunale "Peter Pan" </t>
  </si>
  <si>
    <t>Via Arianna snc</t>
  </si>
  <si>
    <t>Scuola dell'Infanzia "Linus School"</t>
  </si>
  <si>
    <t>Via Novara 7</t>
  </si>
  <si>
    <t>Paternò</t>
  </si>
  <si>
    <t>Scuola dell'Infanzia Paritaria "Coop. Ideal"</t>
  </si>
  <si>
    <t>Via Brenta 16/B</t>
  </si>
  <si>
    <t>Scuola dell'Infanzia  "San Giovanni Bosco"</t>
  </si>
  <si>
    <t>Via Collegio,  10</t>
  </si>
  <si>
    <t>Leonforte</t>
  </si>
  <si>
    <t>Scuola dell'Infanzia  "Arcobaleno"</t>
  </si>
  <si>
    <t>Via Arceri,  9</t>
  </si>
  <si>
    <t>Acquedolci</t>
  </si>
  <si>
    <t>Scuola dell'Infanzia  "Progetto Infanzia"</t>
  </si>
  <si>
    <t>Via Ferrara,  103</t>
  </si>
  <si>
    <t>Comune di Brolo</t>
  </si>
  <si>
    <t>Via Dante</t>
  </si>
  <si>
    <t xml:space="preserve">Brolo </t>
  </si>
  <si>
    <t>Scuola dell'Infanzia  "L' Alberazzurro"</t>
  </si>
  <si>
    <t>C.da Sena - Vill. Pace</t>
  </si>
  <si>
    <t>Scuola dell'Infanzia  "Madonna di Fatima"</t>
  </si>
  <si>
    <t>Via Regina Elena,  4</t>
  </si>
  <si>
    <t>Scuola dell'Infanzia  "Fantasylandia"</t>
  </si>
  <si>
    <t>Salita Sperone,  17/A</t>
  </si>
  <si>
    <t>Scuola dell'Infanzia   "Rosa Agazzi"</t>
  </si>
  <si>
    <t>Via Risorgimento,  111</t>
  </si>
  <si>
    <t>Milazzo</t>
  </si>
  <si>
    <t>Scuola dell'Infanzia  "S. Antonio"</t>
  </si>
  <si>
    <t>Corso Italia,  124</t>
  </si>
  <si>
    <t>San Pier Niceto</t>
  </si>
  <si>
    <t>Comune di Sant'Angelo di Brolo</t>
  </si>
  <si>
    <t>Via I Settembre</t>
  </si>
  <si>
    <t>Sant'Angelo di Brolo</t>
  </si>
  <si>
    <t>Scuola dell'Infanzia  "Baby School"</t>
  </si>
  <si>
    <t>Via Spadaro</t>
  </si>
  <si>
    <t>Bagheria</t>
  </si>
  <si>
    <t>Scuola dell'infanzia  "Voglio Asilo"</t>
  </si>
  <si>
    <t>Via Marco Tullio Cicerone,  19</t>
  </si>
  <si>
    <t>Scuola dell'Infanzia  "La Betulla"</t>
  </si>
  <si>
    <t>Piazza Serpotta,  6</t>
  </si>
  <si>
    <t>Belmonte Mezagno</t>
  </si>
  <si>
    <t>Scuola dell'Infanzia  "Baby sorriso"</t>
  </si>
  <si>
    <t>Via Corsitti,  28</t>
  </si>
  <si>
    <t>Borgetto</t>
  </si>
  <si>
    <t>Scuola dell'Infanzia  "Giovanni Liccio"</t>
  </si>
  <si>
    <t xml:space="preserve">Via Roma,  22 </t>
  </si>
  <si>
    <t>Caccamo</t>
  </si>
  <si>
    <t>Scuola dell'infanzia  "Makarenko La Primavera"</t>
  </si>
  <si>
    <t>Via Palermo,  15</t>
  </si>
  <si>
    <t>Capaci</t>
  </si>
  <si>
    <t>Scuola dell'Infanzia  "G. Cusmano"</t>
  </si>
  <si>
    <t>Via Giacomo Cusmano,  43</t>
  </si>
  <si>
    <t>Scuola dell'Infanzia  "La Coccinella"</t>
  </si>
  <si>
    <t>Via A. Pigafetta,  11</t>
  </si>
  <si>
    <t>Scuola dell'Infanzia Paritaria "La Girandola"</t>
  </si>
  <si>
    <t>Via S. Puglisi,  49</t>
  </si>
  <si>
    <t>Via Giuseppe Ingegneros,  94</t>
  </si>
  <si>
    <t>Istituto "Galileo Galilei"</t>
  </si>
  <si>
    <t>Via Domenico Tempio,  7</t>
  </si>
  <si>
    <t>Scuola dell'Infanzia "Immacolata Concezione"</t>
  </si>
  <si>
    <t>Via Marchese di Villabianca,  99</t>
  </si>
  <si>
    <t>Scuola dell'Infanzia "Istituto Fiaba" s.r.l.</t>
  </si>
  <si>
    <t>Via Croce Rossa,  113</t>
  </si>
  <si>
    <t>Scuola dell'Infanzia  "Linus Garden"</t>
  </si>
  <si>
    <t>Via G. d'Antiochia,  2</t>
  </si>
  <si>
    <t xml:space="preserve">Scuola dell'Infanzia  "Maria SS. Della Pietà" </t>
  </si>
  <si>
    <t>Via Alloro,  2</t>
  </si>
  <si>
    <t>Via Cavalieri di V. Veneto,  15</t>
  </si>
  <si>
    <t>Monreale</t>
  </si>
  <si>
    <t>Piana degli Albanesi</t>
  </si>
  <si>
    <t>Comune di Prizzi</t>
  </si>
  <si>
    <t>Corso Umberto I</t>
  </si>
  <si>
    <t>Prizzi</t>
  </si>
  <si>
    <t>Scuola dell'Infanzia  "Cuccioli d'oro"</t>
  </si>
  <si>
    <t>Via Trapani,  7</t>
  </si>
  <si>
    <t>Ispica</t>
  </si>
  <si>
    <t>Scuola dell'Infanzia  "Regina Margherita"</t>
  </si>
  <si>
    <t>Contrada Torre Cannata,  7E/1</t>
  </si>
  <si>
    <t>Modica</t>
  </si>
  <si>
    <t>Scuola dell' Infanzia  "Santa Caterina"</t>
  </si>
  <si>
    <t>Ragusa</t>
  </si>
  <si>
    <t>Scuola dell'Infanzia  "Peter Pan"</t>
  </si>
  <si>
    <t>Via San Bartolomeo, 1</t>
  </si>
  <si>
    <t>Scicli</t>
  </si>
  <si>
    <t>Scuola dell'Infanzia  "Sant'Anna"</t>
  </si>
  <si>
    <t>Via Xifonia,  154</t>
  </si>
  <si>
    <t>Augusta</t>
  </si>
  <si>
    <t>Scuola dell'Infanzia  "L'Albero azzurro"</t>
  </si>
  <si>
    <t>Carlentini</t>
  </si>
  <si>
    <t>Scuola dell'Infanzia  "Gardaland"</t>
  </si>
  <si>
    <t>Via L. Spagna,  62</t>
  </si>
  <si>
    <t>Scuola dell'Infanzia  "Istituto Sacro Cuore"</t>
  </si>
  <si>
    <t>Viale Teocrito,  40</t>
  </si>
  <si>
    <t>Comune di Sortino - Asilo "L'aquilone"</t>
  </si>
  <si>
    <t>V.le M. Giardino</t>
  </si>
  <si>
    <t>Sortino</t>
  </si>
  <si>
    <t>Via Nino Tesoriere, 6</t>
  </si>
  <si>
    <t>Castellammare del G.</t>
  </si>
  <si>
    <t>Comune di Erice</t>
  </si>
  <si>
    <t>Via I. Poma</t>
  </si>
  <si>
    <t>Erice</t>
  </si>
  <si>
    <t>S</t>
  </si>
  <si>
    <t>C</t>
  </si>
  <si>
    <t>Istituto Comprensivo di Giardini Naxos di Gaggi</t>
  </si>
  <si>
    <r>
      <t xml:space="preserve">Tipologia                 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>= Statale</t>
    </r>
    <r>
      <rPr>
        <b/>
        <sz val="10"/>
        <rFont val="Arial"/>
        <family val="2"/>
      </rPr>
      <t xml:space="preserve"> P</t>
    </r>
    <r>
      <rPr>
        <sz val="10"/>
        <rFont val="Arial"/>
        <family val="2"/>
      </rPr>
      <t>=Paritaria</t>
    </r>
    <r>
      <rPr>
        <b/>
        <sz val="10"/>
        <rFont val="Arial"/>
        <family val="2"/>
      </rPr>
      <t xml:space="preserve"> C</t>
    </r>
    <r>
      <rPr>
        <sz val="10"/>
        <rFont val="Arial"/>
        <family val="2"/>
      </rPr>
      <t xml:space="preserve">=Comunale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=Autorizzata </t>
    </r>
  </si>
  <si>
    <t>Provincia</t>
  </si>
  <si>
    <r>
      <t xml:space="preserve">Locali idonei </t>
    </r>
    <r>
      <rPr>
        <sz val="8"/>
        <rFont val="Arial"/>
        <family val="2"/>
      </rPr>
      <t>(SI/NO)</t>
    </r>
  </si>
  <si>
    <r>
      <t xml:space="preserve">Locali adeguati 626/01 </t>
    </r>
    <r>
      <rPr>
        <sz val="8"/>
        <rFont val="Arial"/>
        <family val="2"/>
      </rPr>
      <t>(SI/NO)</t>
    </r>
  </si>
  <si>
    <r>
      <t xml:space="preserve">edificio costruito come scuola </t>
    </r>
    <r>
      <rPr>
        <sz val="8"/>
        <rFont val="Arial"/>
        <family val="2"/>
      </rPr>
      <t>(SI/NO)</t>
    </r>
  </si>
  <si>
    <t>Locali idonei</t>
  </si>
  <si>
    <t>Serv. Igenici adeguati</t>
  </si>
  <si>
    <t>Locali adeguati 626/01</t>
  </si>
  <si>
    <t>edificio costruito come scuola</t>
  </si>
  <si>
    <t>PN</t>
  </si>
  <si>
    <t>PP</t>
  </si>
  <si>
    <t>IDD</t>
  </si>
  <si>
    <t>PNN</t>
  </si>
  <si>
    <r>
      <t xml:space="preserve">appropriati </t>
    </r>
    <r>
      <rPr>
        <sz val="8"/>
        <rFont val="Arial"/>
        <family val="2"/>
      </rPr>
      <t>(SI/NO)</t>
    </r>
  </si>
  <si>
    <r>
      <t>Buoni</t>
    </r>
    <r>
      <rPr>
        <sz val="8"/>
        <rFont val="Arial"/>
        <family val="2"/>
      </rPr>
      <t xml:space="preserve"> (SI/NO)</t>
    </r>
  </si>
  <si>
    <r>
      <t xml:space="preserve">Ottimi </t>
    </r>
    <r>
      <rPr>
        <sz val="8"/>
        <rFont val="Arial"/>
        <family val="2"/>
      </rPr>
      <t>(SI/NO)</t>
    </r>
  </si>
  <si>
    <t>Materiali</t>
  </si>
  <si>
    <t>Materiale (una sola opzione)</t>
  </si>
  <si>
    <r>
      <t xml:space="preserve">Mediocre </t>
    </r>
    <r>
      <rPr>
        <sz val="8"/>
        <rFont val="Arial"/>
        <family val="2"/>
      </rPr>
      <t>(SI/NO)</t>
    </r>
  </si>
  <si>
    <t>Mediocre</t>
  </si>
  <si>
    <t xml:space="preserve">rosalba.curatolo@comune.erice.tp.it </t>
  </si>
  <si>
    <t>0923-502822</t>
  </si>
  <si>
    <t>0923-502819</t>
  </si>
  <si>
    <t>Banco di Sicilia - Serv. Tesoreria comunale</t>
  </si>
  <si>
    <t>IT16J0102081850000000000272</t>
  </si>
  <si>
    <t>R</t>
  </si>
  <si>
    <t>SI</t>
  </si>
  <si>
    <t>DNNNNN</t>
  </si>
  <si>
    <t>X</t>
  </si>
  <si>
    <t xml:space="preserve">francescofod@alice.it </t>
  </si>
  <si>
    <t>339-7579624/339-2856556</t>
  </si>
  <si>
    <t xml:space="preserve">Poste Italiane Spa </t>
  </si>
  <si>
    <t>Castellammare del Golfo 1</t>
  </si>
  <si>
    <t>IT08W0760116400000051175156</t>
  </si>
  <si>
    <t>NO</t>
  </si>
  <si>
    <t>tpee05600b@istruzione.it</t>
  </si>
  <si>
    <t>Banco di Sicilia</t>
  </si>
  <si>
    <t>IT83P010202590000000000876</t>
  </si>
  <si>
    <t xml:space="preserve">tpee04600r@istruzione.it </t>
  </si>
  <si>
    <t>0923-714421</t>
  </si>
  <si>
    <t>0923-714733</t>
  </si>
  <si>
    <t>Banca Nuova</t>
  </si>
  <si>
    <t>Ag.1 - Marsala</t>
  </si>
  <si>
    <t>IT30Q0513225903882570171725</t>
  </si>
  <si>
    <t>Via Guardì, 26</t>
  </si>
  <si>
    <t>Banca Agricola Popolare di Ragusa</t>
  </si>
  <si>
    <t>Ag. 1 Siracusa</t>
  </si>
  <si>
    <t>IT02MO503617100CC351246647</t>
  </si>
  <si>
    <t>A</t>
  </si>
  <si>
    <t>sric84200g@istruzione.it</t>
  </si>
  <si>
    <t>0931-842056</t>
  </si>
  <si>
    <t>Ag. di Porto Palo</t>
  </si>
  <si>
    <t>IT45MO871384800000000203145</t>
  </si>
  <si>
    <t>sree024004@istruzione.it</t>
  </si>
  <si>
    <t>0931-572415</t>
  </si>
  <si>
    <t>Banca Antonveneta</t>
  </si>
  <si>
    <t>Ag. di Noto</t>
  </si>
  <si>
    <t>IT84K050408474000000010420C</t>
  </si>
  <si>
    <t xml:space="preserve">maternasanna@alice.it </t>
  </si>
  <si>
    <t>0931-522135</t>
  </si>
  <si>
    <t>Intesa San Paolo</t>
  </si>
  <si>
    <t>Ag. di Augusta</t>
  </si>
  <si>
    <t>Via Gobetti,  10</t>
  </si>
  <si>
    <t>giugialory@tiscali.it</t>
  </si>
  <si>
    <t>095-906628</t>
  </si>
  <si>
    <t>Banca Popolare di Lodi</t>
  </si>
  <si>
    <t>Ag. di Carlentini</t>
  </si>
  <si>
    <t>IT66HO516484670000000126974</t>
  </si>
  <si>
    <t xml:space="preserve">infanziagardaland@libero.it </t>
  </si>
  <si>
    <t>0931-30884</t>
  </si>
  <si>
    <t>320-0645559</t>
  </si>
  <si>
    <t>Credito Siciliano</t>
  </si>
  <si>
    <t>Ag. 1 di Siracusa</t>
  </si>
  <si>
    <t>IT44J0301917101000008000392</t>
  </si>
  <si>
    <t>istsacrocuore@katamail.com</t>
  </si>
  <si>
    <t>0931-68752</t>
  </si>
  <si>
    <t>Ag. di Siracusa</t>
  </si>
  <si>
    <t>IT33CO503617100CC0351247033</t>
  </si>
  <si>
    <t xml:space="preserve">servizsociali@comune.sortino.sr.it </t>
  </si>
  <si>
    <t>0931-917443</t>
  </si>
  <si>
    <t>0931-917444</t>
  </si>
  <si>
    <t>Ag. 2 di Vittoria</t>
  </si>
  <si>
    <t>IT70F0102026302000000000175</t>
  </si>
  <si>
    <t>Via Salso, 40</t>
  </si>
  <si>
    <t>0932-729113</t>
  </si>
  <si>
    <t>Ag. 16 di Pedalino</t>
  </si>
  <si>
    <t>IT96VO503684456CC0161145352</t>
  </si>
  <si>
    <t>scuola@cucciolidoro.com</t>
  </si>
  <si>
    <t>0932-700090</t>
  </si>
  <si>
    <t>Ag. di Ispica</t>
  </si>
  <si>
    <t>IT74HO503684470CC0240244318</t>
  </si>
  <si>
    <t xml:space="preserve">modicalaura.isi@virgilio.it </t>
  </si>
  <si>
    <t>0932-905510</t>
  </si>
  <si>
    <t>0932-455909</t>
  </si>
  <si>
    <t>Ag. di Modica Sacro Cuore</t>
  </si>
  <si>
    <t>IT08C0503684482CC0191171781</t>
  </si>
  <si>
    <t>peterpansnc2@virgilio.it</t>
  </si>
  <si>
    <t>0932-931494</t>
  </si>
  <si>
    <t>Succursale di Scicli</t>
  </si>
  <si>
    <t>IT24Q0503684520CC0211182924</t>
  </si>
  <si>
    <t>Via Mariannina Schinina, 186</t>
  </si>
  <si>
    <t>istitutossredentore@tiscali.it</t>
  </si>
  <si>
    <t>0932-621225</t>
  </si>
  <si>
    <t>0932-247179</t>
  </si>
  <si>
    <t>Banca Intesa San Paolo</t>
  </si>
  <si>
    <t>IT83FO306917020074086970131</t>
  </si>
  <si>
    <t>anscavuzzo@tiscali.it</t>
  </si>
  <si>
    <t>0935-903126</t>
  </si>
  <si>
    <t>Agenzia di Leonforte</t>
  </si>
  <si>
    <t>IT48A0760116800000048443642</t>
  </si>
  <si>
    <t>0935-917121</t>
  </si>
  <si>
    <t>0935- 917113</t>
  </si>
  <si>
    <t>Ag. di Piazza Armerina</t>
  </si>
  <si>
    <t>IT18NO102083690000000003778</t>
  </si>
  <si>
    <t>Filiale di Regalbuto</t>
  </si>
  <si>
    <t>IT35E0102083710000000000175</t>
  </si>
  <si>
    <t>Agenzia di Nicosia</t>
  </si>
  <si>
    <t>IT83C0102083670000000000876</t>
  </si>
  <si>
    <t xml:space="preserve">Monte dei Paschi </t>
  </si>
  <si>
    <t>Agenzia di Barrafranca</t>
  </si>
  <si>
    <t>IT59K0103083600000003834273</t>
  </si>
  <si>
    <t>0934-814079</t>
  </si>
  <si>
    <t>Agenzia di Vallelunga P.</t>
  </si>
  <si>
    <t>IT14S0102083470000000000175</t>
  </si>
  <si>
    <t>0934-993932</t>
  </si>
  <si>
    <t>clee01900B@istruzione.it</t>
  </si>
  <si>
    <t>Agenzia di Mussumeli</t>
  </si>
  <si>
    <t>IT43U0301983380000000006129</t>
  </si>
  <si>
    <t>Via S.Giuliano, 4</t>
  </si>
  <si>
    <t>oasi.cristore@virglio.it</t>
  </si>
  <si>
    <t>0934-584388</t>
  </si>
  <si>
    <t xml:space="preserve">Banco di Sicilia </t>
  </si>
  <si>
    <t>Filiale 100 di Caltanissetta</t>
  </si>
  <si>
    <t>IT91RO102016700000000073652</t>
  </si>
  <si>
    <t>scmatmonsg@intefree.it</t>
  </si>
  <si>
    <t>0934-592955</t>
  </si>
  <si>
    <t>Filiale di Caltanissetta</t>
  </si>
  <si>
    <t>IT39S0306916702100000003774</t>
  </si>
  <si>
    <t>Via Scalea, 11</t>
  </si>
  <si>
    <t>colleggiodi.maria@libero.it</t>
  </si>
  <si>
    <t>0934-951253</t>
  </si>
  <si>
    <t>Agenzia di Centuripa</t>
  </si>
  <si>
    <t>IT27Q0102083631000000000477</t>
  </si>
  <si>
    <t>IT74E0102083380000000026352</t>
  </si>
  <si>
    <t>0941-302711</t>
  </si>
  <si>
    <t>Agenzia di Gioiosa Marea</t>
  </si>
  <si>
    <t>IT87B0102082230000000000370</t>
  </si>
  <si>
    <t>Agenzia di Brolo</t>
  </si>
  <si>
    <t>IT95L0102082080000000001074</t>
  </si>
  <si>
    <t>DDPP</t>
  </si>
  <si>
    <t>Agenzia Via Roma - Ragusa</t>
  </si>
  <si>
    <t>Agenzia di Giardini</t>
  </si>
  <si>
    <t>IT06Z0102082220000000000370</t>
  </si>
  <si>
    <t>090-6408369</t>
  </si>
  <si>
    <t>Agenzia 4 di Messina</t>
  </si>
  <si>
    <t>IT60Q050401650500000011383D</t>
  </si>
  <si>
    <t>Agenzia di Furci</t>
  </si>
  <si>
    <t>IT94C010308219000000000542</t>
  </si>
  <si>
    <t xml:space="preserve">sindaco@comune.santangelodibrolo.me.it </t>
  </si>
  <si>
    <t>0941-533361</t>
  </si>
  <si>
    <t>0941-533010</t>
  </si>
  <si>
    <t>Poste Italiane Spa</t>
  </si>
  <si>
    <t>Banca d'Italia</t>
  </si>
  <si>
    <t>IT81A0100003245514300305479</t>
  </si>
  <si>
    <t>serviziosecondo@comune.brolo.me.it</t>
  </si>
  <si>
    <t>0941-536027</t>
  </si>
  <si>
    <t>0941-536029</t>
  </si>
  <si>
    <t>Filiale di Brolo</t>
  </si>
  <si>
    <t>IT96Q0102082080000000008303</t>
  </si>
  <si>
    <t>scuola.fdz.faro@virgilio.it</t>
  </si>
  <si>
    <t>090-389008</t>
  </si>
  <si>
    <t>090-388925</t>
  </si>
  <si>
    <t>Banco Posta</t>
  </si>
  <si>
    <t>Faro Superiore - Messina</t>
  </si>
  <si>
    <t>IT87B0760116500000013929989</t>
  </si>
  <si>
    <t>info@fantasylandia.net</t>
  </si>
  <si>
    <t>090-394618</t>
  </si>
  <si>
    <t xml:space="preserve">Unicredit </t>
  </si>
  <si>
    <t>Agenzia di Ganzirri</t>
  </si>
  <si>
    <t>IT03V0200816503000010713077</t>
  </si>
  <si>
    <t>proginfanziascuola@libero.it</t>
  </si>
  <si>
    <t>0941-</t>
  </si>
  <si>
    <t>IT81C0102082080000000108057</t>
  </si>
  <si>
    <t>fdzsanpierniceto1@virgilio.it</t>
  </si>
  <si>
    <t>090-9975014</t>
  </si>
  <si>
    <t>090-9929190</t>
  </si>
  <si>
    <t>haskii@inwind.it</t>
  </si>
  <si>
    <t>090-310666</t>
  </si>
  <si>
    <t>328-9177779</t>
  </si>
  <si>
    <t>Poste Italiane</t>
  </si>
  <si>
    <t>Agenzia Contemplazione - ME</t>
  </si>
  <si>
    <t>IT51G0760116500000069591246</t>
  </si>
  <si>
    <t>scuola.infanzia.arcobaleno@hotmail.it</t>
  </si>
  <si>
    <t>0941-726777</t>
  </si>
  <si>
    <t>Filiale di Acquedolci</t>
  </si>
  <si>
    <t>IT26I0306982660100000002418</t>
  </si>
  <si>
    <t>Agenzia di Sortino</t>
  </si>
  <si>
    <t>IT32H503684790CC0381529566</t>
  </si>
  <si>
    <t>0922-986311</t>
  </si>
  <si>
    <t>Agenzia di Bivona</t>
  </si>
  <si>
    <t>IT7IY0516482810000000102186</t>
  </si>
  <si>
    <t>Agenzia di Canicattì</t>
  </si>
  <si>
    <t>IT56E0513282880844570089372</t>
  </si>
  <si>
    <t>Banca Popolare Sant'Angelo</t>
  </si>
  <si>
    <t>Filiale di Lampedusa</t>
  </si>
  <si>
    <t>IT29K0577282960000080002822</t>
  </si>
  <si>
    <t>0922-989345</t>
  </si>
  <si>
    <t>Agenzia di Santo Stefano Q.</t>
  </si>
  <si>
    <t>IT28L0102083160000000000272</t>
  </si>
  <si>
    <t>solidarietasociale@comune.cattolicaeraclea.ag.it</t>
  </si>
  <si>
    <t>0922-846911</t>
  </si>
  <si>
    <t>0922-840312</t>
  </si>
  <si>
    <t>IT29C010208291000000000272</t>
  </si>
  <si>
    <t>scuola.colleverde@virgilio.it</t>
  </si>
  <si>
    <t>0922-29300</t>
  </si>
  <si>
    <t>0922-462048</t>
  </si>
  <si>
    <t>IT8750102016602000000073652</t>
  </si>
  <si>
    <t>Via Mazzini, 109</t>
  </si>
  <si>
    <t>rampello1@interfree.it</t>
  </si>
  <si>
    <t>Agenzia 2 di Agrigento</t>
  </si>
  <si>
    <t>scuola_ssangelicustodi@virgilio.it</t>
  </si>
  <si>
    <t>339-2403012</t>
  </si>
  <si>
    <t>scuola.obiettivoinfanzia@virgilio.it</t>
  </si>
  <si>
    <t>0922-34127</t>
  </si>
  <si>
    <t>scuola_venerabileandrea@virgilio.it</t>
  </si>
  <si>
    <t>334-2102689</t>
  </si>
  <si>
    <t>ilgiardinodeipuffi@virgilio.it</t>
  </si>
  <si>
    <t>0922-606697</t>
  </si>
  <si>
    <t>IT57H0577216601000000009468</t>
  </si>
  <si>
    <t>scuola.piccoloprincipe@virglio.it</t>
  </si>
  <si>
    <t>0922-902720</t>
  </si>
  <si>
    <t>Agenzia di Cammarata</t>
  </si>
  <si>
    <t>IT36M0102082860000000120251</t>
  </si>
  <si>
    <t>paparino.school@gmail.com</t>
  </si>
  <si>
    <t>0922-911119</t>
  </si>
  <si>
    <t>Agenzia di Casteltermini</t>
  </si>
  <si>
    <t>IT52Z0880082890000000201283</t>
  </si>
  <si>
    <t>babyschoolfavara@libero.it</t>
  </si>
  <si>
    <t>0922-33205</t>
  </si>
  <si>
    <t>Agenzia di Favara</t>
  </si>
  <si>
    <t>IT91F0577282930000000006849</t>
  </si>
  <si>
    <t>schifanoscuola@libero.it</t>
  </si>
  <si>
    <t>0925-544361</t>
  </si>
  <si>
    <t>Agenzia di Ribera</t>
  </si>
  <si>
    <t>IT57S0577283090000000006120</t>
  </si>
  <si>
    <t>sidonbosco@hotmail.it</t>
  </si>
  <si>
    <t>0922-904373</t>
  </si>
  <si>
    <t>0922-904616</t>
  </si>
  <si>
    <t>320-3938585</t>
  </si>
  <si>
    <t>Credito Emiliano Spa</t>
  </si>
  <si>
    <t>Agenzia di San Giovanni Gemini</t>
  </si>
  <si>
    <t>IT82M0303283120010000002370</t>
  </si>
  <si>
    <t>vincenzosarullo@tiscali.it</t>
  </si>
  <si>
    <t>0925-85444</t>
  </si>
  <si>
    <t>Agenzia di Cattolica Eraclea</t>
  </si>
  <si>
    <t>IT93Q0577283090000000006201</t>
  </si>
  <si>
    <t>melinda.decaro@alice.it</t>
  </si>
  <si>
    <t>0922-775498</t>
  </si>
  <si>
    <t>Banca San Francesco Canicattì</t>
  </si>
  <si>
    <t>Agenzia di Licata</t>
  </si>
  <si>
    <t>IT32N0896982970000000000237</t>
  </si>
  <si>
    <t>Agenzia di San Piero Niceto</t>
  </si>
  <si>
    <t>IT38HO760116500000013556980</t>
  </si>
  <si>
    <t>Via Re</t>
  </si>
  <si>
    <t>0923-961396</t>
  </si>
  <si>
    <t>0923-741527</t>
  </si>
  <si>
    <t>Agenzia 1 di Marsala</t>
  </si>
  <si>
    <t>IT06C050402590000000010516L</t>
  </si>
  <si>
    <t>Ag. 3315 - Marsala</t>
  </si>
  <si>
    <t>Agenzia di Centuripe</t>
  </si>
  <si>
    <t>IT11M0102083631000000000671</t>
  </si>
  <si>
    <t>Circolo Didattico F. Raciti ex Borgo Nuovo II</t>
  </si>
  <si>
    <t>paee00800e@istruzione.it</t>
  </si>
  <si>
    <t>Banco di Scilia</t>
  </si>
  <si>
    <t>Agenzia 1 di Palermo</t>
  </si>
  <si>
    <t>IT75Z012004601000000000175</t>
  </si>
  <si>
    <t>091-901142</t>
  </si>
  <si>
    <t>Banco di Roma</t>
  </si>
  <si>
    <t>IT27X0300204605000003305635</t>
  </si>
  <si>
    <t>voglioscuola@virgilio.it</t>
  </si>
  <si>
    <t>091-931808</t>
  </si>
  <si>
    <t>Filiale di Bagheria</t>
  </si>
  <si>
    <t>IT22X0516443070000000161054</t>
  </si>
  <si>
    <t>mari.scuola@libero.it</t>
  </si>
  <si>
    <t>339-7276325</t>
  </si>
  <si>
    <t>Filiale di Belmonte M.</t>
  </si>
  <si>
    <t>IT79J0103043100000003896919</t>
  </si>
  <si>
    <t>future091@lycos.it</t>
  </si>
  <si>
    <t>320-9760860 / 328-4031023</t>
  </si>
  <si>
    <t>Agenzia di Partinico</t>
  </si>
  <si>
    <t>IT03A0513243490748570117079</t>
  </si>
  <si>
    <t>Agenzia di Casteldaccia</t>
  </si>
  <si>
    <t>IT70C0102043230000000000175</t>
  </si>
  <si>
    <t>angalbo@libero.it</t>
  </si>
  <si>
    <t>339-2415420</t>
  </si>
  <si>
    <t>Banca di Credito Coop. Altofonte e Caccamo</t>
  </si>
  <si>
    <t>Agenzia 4 di Caccamo</t>
  </si>
  <si>
    <t>IT15L0834143150000000002222</t>
  </si>
  <si>
    <t>makarenko.c@libero.it</t>
  </si>
  <si>
    <t>091-8696380</t>
  </si>
  <si>
    <t>Via Croce Rossa - Palermo</t>
  </si>
  <si>
    <t>IT02H0301904600000000104410</t>
  </si>
  <si>
    <t>info@giacomocusmano.it</t>
  </si>
  <si>
    <t>091-346164</t>
  </si>
  <si>
    <t>091-346350</t>
  </si>
  <si>
    <t>IT11C0103004611000000003447</t>
  </si>
  <si>
    <t>scadutomarco@libero.it</t>
  </si>
  <si>
    <t>091-6212211</t>
  </si>
  <si>
    <t>Agenzia 4 di Palermo</t>
  </si>
  <si>
    <t>IT94A0102004604000000267058</t>
  </si>
  <si>
    <t>alemari4@alice.it</t>
  </si>
  <si>
    <t>091-6256779</t>
  </si>
  <si>
    <t>Agenzia 7 di Palermo</t>
  </si>
  <si>
    <t>IT51Z0300204605000000065838</t>
  </si>
  <si>
    <t>istituto_galilei@libero.it</t>
  </si>
  <si>
    <t>091-405002</t>
  </si>
  <si>
    <t>Agenzia 10 di Palermo</t>
  </si>
  <si>
    <t>IT51H0306904625100000000754</t>
  </si>
  <si>
    <t>scuolaimm.concezione@libero.it</t>
  </si>
  <si>
    <t>091-6251753</t>
  </si>
  <si>
    <t>Banca di Roma</t>
  </si>
  <si>
    <t>IT45U0300204605000065257734</t>
  </si>
  <si>
    <t>segreteria@istitutofiaba.it</t>
  </si>
  <si>
    <t>091-6700361</t>
  </si>
  <si>
    <t>091-6885968</t>
  </si>
  <si>
    <t>333-9061034</t>
  </si>
  <si>
    <t>Agenzia 11 di Palermo</t>
  </si>
  <si>
    <t>IT52E0102004611000000400157</t>
  </si>
  <si>
    <t>urussita@tiscalinet.it</t>
  </si>
  <si>
    <t>091-543825</t>
  </si>
  <si>
    <t>091-361434</t>
  </si>
  <si>
    <t>Credem</t>
  </si>
  <si>
    <t>Agenzia 6 di Palermo</t>
  </si>
  <si>
    <t>IT81H0303204605010000000248</t>
  </si>
  <si>
    <t>suorbernarda@libero.it</t>
  </si>
  <si>
    <t>091-6161605</t>
  </si>
  <si>
    <t>Carige</t>
  </si>
  <si>
    <t>IT71F0617504658000002344280</t>
  </si>
  <si>
    <t>Comune Piana degli Albanesi</t>
  </si>
  <si>
    <t>Via Palmiro Togliatti, 2</t>
  </si>
  <si>
    <t>sindaco@pianalbanesi.it</t>
  </si>
  <si>
    <t>091-8574144</t>
  </si>
  <si>
    <t>091-8574796</t>
  </si>
  <si>
    <t>Banca di Credito Coop. di Altofonte</t>
  </si>
  <si>
    <t>Agenzia di Piana degli Albanesi</t>
  </si>
  <si>
    <t>IT55O083414352000000021339</t>
  </si>
  <si>
    <t>biblioteca.prizzi@libero.it</t>
  </si>
  <si>
    <t>091-8344643</t>
  </si>
  <si>
    <t>091-8344641</t>
  </si>
  <si>
    <t>Agenzia di Prizzi</t>
  </si>
  <si>
    <t>IT61Q0102043550000000000477</t>
  </si>
  <si>
    <t>hbcollege@libero.it</t>
  </si>
  <si>
    <t>091-6885440</t>
  </si>
  <si>
    <t>Agenzia di V.le Strasburgo - Palermo</t>
  </si>
  <si>
    <t>IT85D0200804607000010948533</t>
  </si>
  <si>
    <t>Comune di Monreale</t>
  </si>
  <si>
    <t>promozione.sociale@comune.monreale.pa.it</t>
  </si>
  <si>
    <t>091-6564310</t>
  </si>
  <si>
    <t>091-6408786</t>
  </si>
  <si>
    <t>Agenzia 2 di Monreale</t>
  </si>
  <si>
    <t>IT43R0102043451000000000973</t>
  </si>
  <si>
    <t>Direzione Didattica di Zafferana Entea</t>
  </si>
  <si>
    <t>ctmm066001@istruzione.it</t>
  </si>
  <si>
    <t>Banca Intesa</t>
  </si>
  <si>
    <t>Filiale 0889 di Tremestieri Etneo</t>
  </si>
  <si>
    <t>IT67U0306984290000000212340</t>
  </si>
  <si>
    <t>095-931590</t>
  </si>
  <si>
    <t>Agenzia 1 di Riposto</t>
  </si>
  <si>
    <t>IT73P0102084170000000000272</t>
  </si>
  <si>
    <t>Agenzia di Giarre</t>
  </si>
  <si>
    <t>IT88V0103083950000000755238</t>
  </si>
  <si>
    <t>Agenzia di Zafferana Etnea</t>
  </si>
  <si>
    <t>IT60H0102084330000000000272</t>
  </si>
  <si>
    <t>095-322402</t>
  </si>
  <si>
    <t>095-320233</t>
  </si>
  <si>
    <t>Agenzia di Catania</t>
  </si>
  <si>
    <t>IT81E0503616900000451291070</t>
  </si>
  <si>
    <t>rosa.agazzi@inwind.it</t>
  </si>
  <si>
    <t>090-9222672</t>
  </si>
  <si>
    <t>090-9222237</t>
  </si>
  <si>
    <t>335-7534775</t>
  </si>
  <si>
    <t>Agenzia di Milazzo</t>
  </si>
  <si>
    <t>IT36D0760116500000010188985</t>
  </si>
  <si>
    <t>095-879222</t>
  </si>
  <si>
    <t>Agenzia di Aci San Filippo</t>
  </si>
  <si>
    <t>IT73E050408384000000010631R</t>
  </si>
  <si>
    <t>magesterjb@tiscali.it</t>
  </si>
  <si>
    <t>095-7056041</t>
  </si>
  <si>
    <t>Agenzia di Paternò</t>
  </si>
  <si>
    <t>IT10AO303284110010000015188</t>
  </si>
  <si>
    <t>info@linusschool.it</t>
  </si>
  <si>
    <t>095-444603</t>
  </si>
  <si>
    <t>Intesa San Paolo Spa</t>
  </si>
  <si>
    <t>Agenzia 892 di Catania</t>
  </si>
  <si>
    <t>IT87Z0306916923000000193644</t>
  </si>
  <si>
    <t>ilmosaicocoop@virgilio.it</t>
  </si>
  <si>
    <t>0933-52390</t>
  </si>
  <si>
    <t>0933-55900</t>
  </si>
  <si>
    <t>Agenzia di Caltagirone</t>
  </si>
  <si>
    <t>IT34K0503683910CC0431279515</t>
  </si>
  <si>
    <t>sezioneprimavera@comune.caltagirone.ct.it</t>
  </si>
  <si>
    <t>0933-58438</t>
  </si>
  <si>
    <t>Cedito Siciliano Spa</t>
  </si>
  <si>
    <t>Agenzia 3 di Caltagirone</t>
  </si>
  <si>
    <t>IT34U0301983910000008889920</t>
  </si>
  <si>
    <t>coopideal@tiscali.it</t>
  </si>
  <si>
    <t>095-841390</t>
  </si>
  <si>
    <t>0941-560205</t>
  </si>
  <si>
    <t>AAA</t>
  </si>
  <si>
    <t>IT24J0102084113000000146757</t>
  </si>
  <si>
    <t>Agenzia di Agrigento</t>
  </si>
  <si>
    <t>095-7413122</t>
  </si>
  <si>
    <t>095-930771</t>
  </si>
  <si>
    <t>095-879847</t>
  </si>
  <si>
    <t>095-330560</t>
  </si>
  <si>
    <t>095-7410453</t>
  </si>
  <si>
    <t>095-7797024</t>
  </si>
  <si>
    <t>095-330433</t>
  </si>
  <si>
    <t>ctee023004@istruzione.it</t>
  </si>
  <si>
    <t>Agenzia 16 Tesoreria EE di Catania</t>
  </si>
  <si>
    <t>IT80W0102016961000000008974</t>
  </si>
  <si>
    <t>IT48S0513281880744570173121</t>
  </si>
  <si>
    <t>MANCA</t>
  </si>
  <si>
    <t>Corso Italia, 175</t>
  </si>
  <si>
    <t>0922-892377</t>
  </si>
  <si>
    <t>Ag. 2 Agrigento</t>
  </si>
  <si>
    <t>Scuola "Asilo nido Infinite Coccole"</t>
  </si>
  <si>
    <t>Via Mons. Ficarra, 63</t>
  </si>
  <si>
    <t>ritamantione@tiscali.it</t>
  </si>
  <si>
    <t>338-6382830</t>
  </si>
  <si>
    <t>Banca Sant'Angelo</t>
  </si>
  <si>
    <t>IT60A0577282880000000007122</t>
  </si>
  <si>
    <t>Via Signore della Citta, 64</t>
  </si>
  <si>
    <t>0934-21192</t>
  </si>
  <si>
    <t>Posta Centrale Caltanissetta</t>
  </si>
  <si>
    <t>IT02I0760116700000011777935</t>
  </si>
  <si>
    <t>Pietraperzia</t>
  </si>
  <si>
    <t>Baby Paradise</t>
  </si>
  <si>
    <t>Via Ferruccio Angileri, 12</t>
  </si>
  <si>
    <t>0923-719671</t>
  </si>
  <si>
    <t>328 6593421</t>
  </si>
  <si>
    <t>IT95S0306925905020398280132</t>
  </si>
  <si>
    <t>Uncredit Banca</t>
  </si>
  <si>
    <t>Asilo Nido Comunale "Arcobaleno"</t>
  </si>
  <si>
    <t>Via Umberto I°</t>
  </si>
  <si>
    <t>Nizza di Sicilia</t>
  </si>
  <si>
    <t>comunenizza@tiscali.it</t>
  </si>
  <si>
    <t>0942-7100300</t>
  </si>
  <si>
    <t>Roccalumera</t>
  </si>
  <si>
    <t>IT05H0301982419000000110575</t>
  </si>
  <si>
    <t>La Compagnia dei Biricchini</t>
  </si>
  <si>
    <t>Viale dei Platani, 112</t>
  </si>
  <si>
    <t>Cefalù</t>
  </si>
  <si>
    <t>Banca Popolare Etica</t>
  </si>
  <si>
    <t>Istituto "Cielo d'Alcamo"</t>
  </si>
  <si>
    <t>cieldalcamopa@tiscali.it</t>
  </si>
  <si>
    <t>091-6484331</t>
  </si>
  <si>
    <t>IT75G0501804600000000123189</t>
  </si>
  <si>
    <t>Centro Studi Scuola Cattolica</t>
  </si>
  <si>
    <t>Via Seminara, 40</t>
  </si>
  <si>
    <t>Termini Imerese</t>
  </si>
  <si>
    <t>emanuelabaratta@libero.it</t>
  </si>
  <si>
    <t>091-8113561</t>
  </si>
  <si>
    <t>IT33P050404320000001088729</t>
  </si>
  <si>
    <t>Leader Baby</t>
  </si>
  <si>
    <t>Piazzale del Fante, 35</t>
  </si>
  <si>
    <t>info@leaderbaby.com</t>
  </si>
  <si>
    <t>091-525928</t>
  </si>
  <si>
    <t>Ag. 679 Palermo</t>
  </si>
  <si>
    <t>IT12V0200804799000010955608</t>
  </si>
  <si>
    <t>1° Circolo Didattico "Ajello" sede Via P.reale</t>
  </si>
  <si>
    <t xml:space="preserve">Banca Nuova </t>
  </si>
  <si>
    <t>Ag. di Mazara del Vallo</t>
  </si>
  <si>
    <t>Scuola Inf. "Pianeta Bambini" (Pegaso)</t>
  </si>
  <si>
    <t>IPP</t>
  </si>
  <si>
    <t>Via Conciliazione, 25</t>
  </si>
  <si>
    <t>Istituto Signore della Città</t>
  </si>
  <si>
    <t>IT58W306984620100000004469</t>
  </si>
  <si>
    <t>a.s. 2008/09 PROSECUZIONI</t>
  </si>
  <si>
    <t xml:space="preserve">Istituto Compr. "De Amicis" sede Via Garro </t>
  </si>
  <si>
    <t>Scuola Mat.Paritaria "Happy Babie's college"</t>
  </si>
  <si>
    <t>Somma assegnata a.s. 2008/09 (parametri MIUR)</t>
  </si>
  <si>
    <t>095-7977834</t>
  </si>
  <si>
    <t>Autorizzazione pervenuta</t>
  </si>
  <si>
    <t>Totale contributo        a.s. 2008/09</t>
  </si>
  <si>
    <t>40% contributo       a.s. 2008/09</t>
  </si>
  <si>
    <t>60% contributo       a.s. 2008/09</t>
  </si>
  <si>
    <t>Banco di Credito Coop. San Biagio P.</t>
  </si>
  <si>
    <t>Banca di Credito Coop. Pachino</t>
  </si>
  <si>
    <t>Riduzione del 15,5%                     (Intesa USR/AA P.I.)</t>
  </si>
  <si>
    <t>Autorizzazione NON pervenuta</t>
  </si>
  <si>
    <t>Il Direttore Generale</t>
  </si>
  <si>
    <t>Guido Di Stefano</t>
  </si>
  <si>
    <t>Il Dirigente Generale Dip P.I.</t>
  </si>
  <si>
    <t>Patrizia Monterosso</t>
  </si>
  <si>
    <r>
      <t xml:space="preserve">Tipologia 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= Statale</t>
    </r>
    <r>
      <rPr>
        <b/>
        <sz val="8"/>
        <rFont val="Arial"/>
        <family val="2"/>
      </rPr>
      <t xml:space="preserve"> P</t>
    </r>
    <r>
      <rPr>
        <sz val="8"/>
        <rFont val="Arial"/>
        <family val="2"/>
      </rPr>
      <t>=Paritaria</t>
    </r>
    <r>
      <rPr>
        <b/>
        <sz val="8"/>
        <rFont val="Arial"/>
        <family val="2"/>
      </rPr>
      <t xml:space="preserve"> C</t>
    </r>
    <r>
      <rPr>
        <sz val="8"/>
        <rFont val="Arial"/>
        <family val="2"/>
      </rPr>
      <t xml:space="preserve">=Comunale </t>
    </r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=Autorizzata </t>
    </r>
  </si>
  <si>
    <t>Provincia di Caltanissetta</t>
  </si>
  <si>
    <t>Provincia di Catania</t>
  </si>
  <si>
    <t>Provincia di Trapani</t>
  </si>
  <si>
    <t>Provincia di Siracusa</t>
  </si>
  <si>
    <t>Provincia di Ragusa</t>
  </si>
  <si>
    <t>Provincia di Palermo</t>
  </si>
  <si>
    <t>Provincia di Messina</t>
  </si>
  <si>
    <t>Provincia di Enna</t>
  </si>
  <si>
    <t>Ministero dell'Istruzione, dell'Università e della Ricerca</t>
  </si>
  <si>
    <t>Assessorato Regionale</t>
  </si>
  <si>
    <t>Ufficio Scolastico Regionale per la Sicilia</t>
  </si>
  <si>
    <t>Beni Culturali e Ambientali e P.I.</t>
  </si>
  <si>
    <t>Direzione Generale</t>
  </si>
  <si>
    <t>Dipartimento Pubblica Istruzione</t>
  </si>
  <si>
    <t>Progetto Sezioni sperimentali per bambini da 24 a 36 mesi</t>
  </si>
  <si>
    <t>Provincia di Agrigento</t>
  </si>
  <si>
    <t>Nuova attivazione 2008/09</t>
  </si>
  <si>
    <t>Nuova attivazione 2008/10</t>
  </si>
  <si>
    <t>Nuova attivazione 2008/11</t>
  </si>
  <si>
    <t>Nuova attivazione 2008/12</t>
  </si>
  <si>
    <t>DM 70/08</t>
  </si>
  <si>
    <t>Somma assegnata</t>
  </si>
  <si>
    <t>Differenza residua</t>
  </si>
  <si>
    <t>VIA PITADELLA, 127</t>
  </si>
  <si>
    <t>CATANIA</t>
  </si>
  <si>
    <t>VIALE AFRICA,170</t>
  </si>
  <si>
    <t>VIA UMBERTO, 184</t>
  </si>
  <si>
    <t>IL GRANDE ALBERO</t>
  </si>
  <si>
    <t>VIA LORENZO IANDOLINO,8</t>
  </si>
  <si>
    <t>PALERMO</t>
  </si>
  <si>
    <t>SCUOLA DELL'INFANZIA PARITARIA "POLLICINO"</t>
  </si>
  <si>
    <t>SCUOLA DELL'INFANZIA PARITARIA "NEW COLLEGE VILLA BARBERA"</t>
  </si>
  <si>
    <t>SCUOLA DELL'INFANZIA PARITARIA "PRIMA INFANZIA FLORIO"</t>
  </si>
  <si>
    <t>VIA FLORIO, 27/P</t>
  </si>
  <si>
    <t>VIA DEI NEBRODI, 72</t>
  </si>
  <si>
    <t>SCUOLA DELL'INFANZIA PARITARIA "PATAPUFFETE"</t>
  </si>
  <si>
    <t>VIA G. DI MARZO, 14/F</t>
  </si>
  <si>
    <t>SCUOLA DELL'INFANZIA PARITARIA "BABY SCHOOL"</t>
  </si>
  <si>
    <t>VIA ARC. ROMERO,SN</t>
  </si>
  <si>
    <t>CANICATTI</t>
  </si>
  <si>
    <t>SCUOLA DELL'INFANZIA PARITARIA COOP "IDEAL"</t>
  </si>
  <si>
    <t>VIA BRENTA, 16/B</t>
  </si>
  <si>
    <t>PATERNO'</t>
  </si>
  <si>
    <t>TITTI SCHOOL</t>
  </si>
  <si>
    <t>VIA QUARTO DEI MILLE, 11</t>
  </si>
  <si>
    <t>SCUOLA DELL'INFANZIA PARITARIA "SS INNOCENTI"</t>
  </si>
  <si>
    <t>LENTINI</t>
  </si>
  <si>
    <t>VIA TORINO, 44-46-48</t>
  </si>
  <si>
    <t>VIA DEL MUSEO,4</t>
  </si>
  <si>
    <t>SIRACUSA</t>
  </si>
  <si>
    <t>ISTITUTO COMPRENSIVO "PIETRO MASCAGNI"</t>
  </si>
  <si>
    <t>VIA G. DI GREGORIO, 22</t>
  </si>
  <si>
    <t>LE SIMPATICHE CANAGLIE</t>
  </si>
  <si>
    <t>VIA SACRO CUORE, 72</t>
  </si>
  <si>
    <t>MODICA</t>
  </si>
  <si>
    <t>D.D. STATALE "BALDO BONSIGNORE"</t>
  </si>
  <si>
    <t>VIA E. AMARI, 1</t>
  </si>
  <si>
    <t>MAZARA DEL VALLO</t>
  </si>
  <si>
    <t>SACRO CUORE</t>
  </si>
  <si>
    <t>VIA ALFIERI, 19</t>
  </si>
  <si>
    <t>GIARRE</t>
  </si>
  <si>
    <t>MARY POPPINS</t>
  </si>
  <si>
    <t>VIA LUIGI PIRANDELLO, 75</t>
  </si>
  <si>
    <t>TAORMINA</t>
  </si>
  <si>
    <t>PUFFILANDIA</t>
  </si>
  <si>
    <t>VIA MARGI,91</t>
  </si>
  <si>
    <t>SANTA TERESA</t>
  </si>
  <si>
    <t>VIA CASTELLANA, 85/C</t>
  </si>
  <si>
    <t>SUOR M.A. LOMBARDO</t>
  </si>
  <si>
    <t>PIAZZA UMBERTO I°,23</t>
  </si>
  <si>
    <t>PARTINICO</t>
  </si>
  <si>
    <t>3°ISTITUTO COMPRENSIVO" L. PIRANDELLO"</t>
  </si>
  <si>
    <t>VIA DE AMICIS, 1</t>
  </si>
  <si>
    <t>FLORIDIA</t>
  </si>
  <si>
    <t>ETTORE POTTINO</t>
  </si>
  <si>
    <t>VIA GENERALE MEDICI, 11</t>
  </si>
  <si>
    <t>PETRALIA SOPRANA</t>
  </si>
  <si>
    <t>SACRO CUORE - ANCELLE RIPARATRICI</t>
  </si>
  <si>
    <t>LARGO MONS. A. CELONA 6</t>
  </si>
  <si>
    <t>AGRIGENTO</t>
  </si>
  <si>
    <t>VIA KENNEDY, 37</t>
  </si>
  <si>
    <t>CASTELLAMMARE DEL GOLFO</t>
  </si>
  <si>
    <t>HAPPY GARDEN SOC. COOP. SOC.</t>
  </si>
  <si>
    <t>VIA SARDEGNA, 15</t>
  </si>
  <si>
    <t>LA SCUOLA S.R.L.</t>
  </si>
  <si>
    <t>VIA LITTORE RAGUSA, 15</t>
  </si>
  <si>
    <t>ASS. ONLUS PARADISE COLLEGE</t>
  </si>
  <si>
    <t>C.SO ITALIA, 125</t>
  </si>
  <si>
    <t>ACIREALE</t>
  </si>
  <si>
    <t>BABY JUNGLE</t>
  </si>
  <si>
    <t>VIA GIOVANNI GRASSO, 22</t>
  </si>
  <si>
    <t>MOTTA SANT'ANASTASIA</t>
  </si>
  <si>
    <t>WINNIE POOH</t>
  </si>
  <si>
    <t>SS 113 OVEST, 197</t>
  </si>
  <si>
    <t>CARINI</t>
  </si>
  <si>
    <t>NEW KINDER PARKING QUI QUO QUA</t>
  </si>
  <si>
    <t>VIA ING. G. BAGNERA, 19</t>
  </si>
  <si>
    <t>BAGHERIA</t>
  </si>
  <si>
    <t>CATERINA LI MANNI</t>
  </si>
  <si>
    <t>VIA ROMA 48</t>
  </si>
  <si>
    <t>MONREALE</t>
  </si>
  <si>
    <t>VIA DEL MACELLO, 42</t>
  </si>
  <si>
    <t>ISTITUTO ANNI VERDI MONTESSORI</t>
  </si>
  <si>
    <t>PIAZZA P.PE DI CAMPOREALE, 35</t>
  </si>
  <si>
    <t>CIRCOLO DIDATTICO GIARRE 2°</t>
  </si>
  <si>
    <t>VIA RUSSO, 8/A</t>
  </si>
  <si>
    <t>MACCHIA DI GIARRE</t>
  </si>
  <si>
    <t>CIRCOLO DIDATTICO GIARRE 2°- PLESSO S. GIOVANNI MONTEBELLO</t>
  </si>
  <si>
    <t>CIRCOLO DIDATTICO GIARRE 2°- PLESSO SCUOLA DELL'INFANZIA- S.ALFIO</t>
  </si>
  <si>
    <t>SANT'ALFIO</t>
  </si>
  <si>
    <t>VIA MADONNA DELLA VIA, 160</t>
  </si>
  <si>
    <t>CALTAGIRONE</t>
  </si>
  <si>
    <t>ASILO BISCARI</t>
  </si>
  <si>
    <t>PIAZZA S. PAOLA FRASSINETTI,1</t>
  </si>
  <si>
    <t>MIRABELLA IMBACCARI</t>
  </si>
  <si>
    <t>GIRA-GIRASOLE/PLAY-LAND</t>
  </si>
  <si>
    <t>VIA A. PACINOTTI, 73</t>
  </si>
  <si>
    <t>PETER PAN SCHOOL</t>
  </si>
  <si>
    <t>C.DA BORGONOVO, S.N.</t>
  </si>
  <si>
    <t>BRONTE</t>
  </si>
  <si>
    <t>ETTORE MAJORANA</t>
  </si>
  <si>
    <t>VIA ALCIDE DE GASPERI,1</t>
  </si>
  <si>
    <t>MAZZARRONE</t>
  </si>
  <si>
    <t>KIDDY COLLEGE</t>
  </si>
  <si>
    <t>VIA BORREMANS, 22</t>
  </si>
  <si>
    <t>MAGIC SCHOOL COOP. SOC.</t>
  </si>
  <si>
    <t>VIA A. MORAVIA,7</t>
  </si>
  <si>
    <t>IL PICCOLO PRINCIPE</t>
  </si>
  <si>
    <t>VIA UGO LA MALFA, 91</t>
  </si>
  <si>
    <t>VIA CAPRICORNO, 12</t>
  </si>
  <si>
    <t>ISTITUTO PETRARCA</t>
  </si>
  <si>
    <t>VIA F. CORDOVA, 91</t>
  </si>
  <si>
    <t>VIA LIBERTA', 189</t>
  </si>
  <si>
    <t>SCUOLA DELL'INFANZIA SOCIETA' COOPERATIVA SOCIALE</t>
  </si>
  <si>
    <t>VIA LUIGI COSENZ, 18</t>
  </si>
  <si>
    <t>CEFALU'</t>
  </si>
  <si>
    <t>ISTITUTO COMPRENSIVO STATALE "A. MALERBA"</t>
  </si>
  <si>
    <t>5° CIRCOLO MARTIN LUTHER KING</t>
  </si>
  <si>
    <t>CALTANISSETTA</t>
  </si>
  <si>
    <t>COOP. SOCIALE LA FIABA A.R.L.</t>
  </si>
  <si>
    <t>VIA RUGGERO SETTIMO, 72</t>
  </si>
  <si>
    <t>NISCEMI</t>
  </si>
  <si>
    <t>I° ISTITUTO COMPRENSIVO STATALE LEONARDO DA VINCI</t>
  </si>
  <si>
    <t>VIA CONCETTO MARCHESI, 11</t>
  </si>
  <si>
    <t>MUSSOMELI</t>
  </si>
  <si>
    <t>PRINCIPE DI NAPOLI</t>
  </si>
  <si>
    <t>ENNA</t>
  </si>
  <si>
    <t>PIAZZA TREMOGLIE,1</t>
  </si>
  <si>
    <t>VIA LA MASA,82</t>
  </si>
  <si>
    <t>2° ISTITUTO COMPRENSIVO S. ALESSANDRA</t>
  </si>
  <si>
    <t>VIA ARCHIMEDE</t>
  </si>
  <si>
    <t>ROSOLINI</t>
  </si>
  <si>
    <t>1° ISTITUTO COMPRENSIVO STATALE S. CUORE</t>
  </si>
  <si>
    <t>VIA ALIGHIERI, 128</t>
  </si>
  <si>
    <t>4° ISTITUTO COMPRENSIVO F. D'AMICO</t>
  </si>
  <si>
    <t>VIA BELLINI, 112</t>
  </si>
  <si>
    <t>SCUOLA DELL'INFANZIA PARITARIA ASSOCIAZIONE "CHILDREN'S PARADISE"</t>
  </si>
  <si>
    <t>VIA ENRICO MILLO, 5</t>
  </si>
  <si>
    <t>AUGUSTA</t>
  </si>
  <si>
    <t>2° ISTITUTO COMPRENSIVO "ALESSANDRO MANZONI"</t>
  </si>
  <si>
    <t>VIA ALCIDE DE GASPERI, 17</t>
  </si>
  <si>
    <t>PRIOLO GARGALLO</t>
  </si>
  <si>
    <t>DISNEYLAND</t>
  </si>
  <si>
    <t>VIA GALERMI, 4</t>
  </si>
  <si>
    <t>LA FABBRICA DELLA FELICITA'</t>
  </si>
  <si>
    <t>C.DA PIANO DI RIENZO</t>
  </si>
  <si>
    <t>GIARDINO D'INFANZIA</t>
  </si>
  <si>
    <t>C.DA CORVO PAL./L3</t>
  </si>
  <si>
    <t>ISTITUTO SACRO CUORE "CASA DEL FANCIULLO"</t>
  </si>
  <si>
    <t>VIA DELLE ROSE, 2</t>
  </si>
  <si>
    <t>CARLENTINI</t>
  </si>
  <si>
    <t>I BAMBINI DEL MONDO</t>
  </si>
  <si>
    <t>V.LE SCALA GRECA, 485</t>
  </si>
  <si>
    <t>SCUOLA INFANZIA IL GIRASOLE ASSOCIAZIONE IL GIRASOLE</t>
  </si>
  <si>
    <t>V.LE EPIPOLI, 48</t>
  </si>
  <si>
    <t>SCUOLA DELL'INFANZIA PARITARIA "LUDOLANDIA"</t>
  </si>
  <si>
    <t>VIA POLITI LAUDIEN, 43</t>
  </si>
  <si>
    <t>FATE E FOLLETTI</t>
  </si>
  <si>
    <t>VIALE SCALA GRECA, 246</t>
  </si>
  <si>
    <t>BABY WORLD</t>
  </si>
  <si>
    <t>VIA UNGHERIA, 25</t>
  </si>
  <si>
    <t>FANTASILANDIA</t>
  </si>
  <si>
    <t>VIA MICHELE AMARI, 4</t>
  </si>
  <si>
    <t>NOTO</t>
  </si>
  <si>
    <t>3° ISTITUTO COMPRENSIVO  STATALE "E. DE CILLIS"</t>
  </si>
  <si>
    <t>VIA M. RAPISARDI, 25</t>
  </si>
  <si>
    <t>3° ISTITUTO COMPRENSIVO  "SANTA LUCIA-LEONARDO DA VINCI"</t>
  </si>
  <si>
    <t>VIALE TEOCRITO, 63</t>
  </si>
  <si>
    <t>ASILO NIDO - SCUOLA DELL'INFANZIA "BABY CLUB"</t>
  </si>
  <si>
    <t>VIA TRIGONA DELLA FORESTA S.N.C.</t>
  </si>
  <si>
    <t>SCUOLA DELL'INFANZIA PARITARIA "COLLEVERDE 2"</t>
  </si>
  <si>
    <t>VIALE LEONARDO SCIASCIA, 19/F</t>
  </si>
  <si>
    <t>SCUOLA MATERNA PARITARIA "PETER PAN"</t>
  </si>
  <si>
    <t>VIA MAZZINI, 159</t>
  </si>
  <si>
    <t>GIOIA DEI BIMBI</t>
  </si>
  <si>
    <t>VIA BARONE LOMBARDO, 46</t>
  </si>
  <si>
    <t>CANICATTI'</t>
  </si>
  <si>
    <t>ASSOCIAZIONE NEW DISNEY LAND</t>
  </si>
  <si>
    <t>VIA MAZARA,183/A</t>
  </si>
  <si>
    <t>MARSALA</t>
  </si>
  <si>
    <t>IST.COMP. " MARIO NUCCIO"</t>
  </si>
  <si>
    <t>VIA SALEMI,18</t>
  </si>
  <si>
    <t>IST.COMP. "A. MANZONI"</t>
  </si>
  <si>
    <t>VIA PALERMO,34</t>
  </si>
  <si>
    <t>BUSETO PALIZZOLO</t>
  </si>
  <si>
    <t>VIA MONSIGNOR GIUSEPPE STELLA,4</t>
  </si>
  <si>
    <t>IST.COMP. "A. DE GASPERI"</t>
  </si>
  <si>
    <t>C/DA FORNARA,1 STRASATTI</t>
  </si>
  <si>
    <t>IST.COMP. "RANNA"</t>
  </si>
  <si>
    <t>VIA TRAPANI C/DA RANNA</t>
  </si>
  <si>
    <t>DIR.DIDATTICA STATALE 5° CIRCOLO</t>
  </si>
  <si>
    <t>VIA  RE SNC</t>
  </si>
  <si>
    <t>"HAPPY GARDEN"</t>
  </si>
  <si>
    <t>VIA VECCHIA MARTOGNA ,39/41</t>
  </si>
  <si>
    <t>ERICE</t>
  </si>
  <si>
    <t>"IL BOSCO MAGICO"</t>
  </si>
  <si>
    <t>VIA DUCA AMEDEO DI SAVOIA,34</t>
  </si>
  <si>
    <t>CASTELVETRANO</t>
  </si>
  <si>
    <t>"SWEET VALLEY"</t>
  </si>
  <si>
    <t>VIALE ALDO MORO,13</t>
  </si>
  <si>
    <t>VIA ANTONIO LA LICATA,8</t>
  </si>
  <si>
    <t>"FANTASYLANDIA"</t>
  </si>
  <si>
    <t>VIA G.OBERDAN,36</t>
  </si>
  <si>
    <t>"ONLUS NIVITA"</t>
  </si>
  <si>
    <t>VIA LAZIO,78</t>
  </si>
  <si>
    <t>"LA CASA DI PETER PAN"</t>
  </si>
  <si>
    <t>VIA AMEDEO DI SAVOIA,39</t>
  </si>
  <si>
    <t>KINDERLANDIA</t>
  </si>
  <si>
    <t>CIRCONVALLAZIONE ORTISIANA S.N.C.</t>
  </si>
  <si>
    <t>VIA BIANCOSPINO 18</t>
  </si>
  <si>
    <t>SCICLI</t>
  </si>
  <si>
    <t>SCUOLA PARITARIA "ANNIBALE MARIA DI FRANCIA"</t>
  </si>
  <si>
    <t>SCUOLA DELL'INFANZIA PARITARIA MARIA MONTESSORI</t>
  </si>
  <si>
    <t>VIA TOGLIATTI 15</t>
  </si>
  <si>
    <t>ISTITUTO COMPRENSIVO STATALE PEDALINO</t>
  </si>
  <si>
    <t>VIA SALSO 40</t>
  </si>
  <si>
    <t>SCUOLA MATERNA PARITARIA LA CASA DEL SOLE</t>
  </si>
  <si>
    <t>VIA TORRE CANNATA MALVAGIA 14/A</t>
  </si>
  <si>
    <t>SCUOLA DELL'INFANZIA PARITARIA BABYLANDIA</t>
  </si>
  <si>
    <t>VIA ORIONE 3/B</t>
  </si>
  <si>
    <t>POZZALLO</t>
  </si>
  <si>
    <t>MICKEY MOUSE 2</t>
  </si>
  <si>
    <t>VIA RISORGIMENTO 113/B-C</t>
  </si>
  <si>
    <t>NEL PAESE DEI BALOCCHI</t>
  </si>
  <si>
    <t>CONTRADA FARGIONE</t>
  </si>
  <si>
    <t>DIREZIONE DIDATTICA 3 CIRCOLO</t>
  </si>
  <si>
    <t>VIA PASCOLI 27</t>
  </si>
  <si>
    <t>IST.COMP."S.BIVONA"</t>
  </si>
  <si>
    <t>C/DA  SOCCORSO</t>
  </si>
  <si>
    <t>MENFI</t>
  </si>
  <si>
    <t>VIA GARIBALDI,396</t>
  </si>
  <si>
    <t>CAMPOBELLO DI LICATA</t>
  </si>
  <si>
    <t>SOCIETA' COOP. SOC. "UNIVERSO DONNA"</t>
  </si>
  <si>
    <t>VIA SEGNI,3/A</t>
  </si>
  <si>
    <t>SCIACCA</t>
  </si>
  <si>
    <t>VIA MONTE BIANCO,27</t>
  </si>
  <si>
    <t>RIBERA</t>
  </si>
  <si>
    <t>ASILO NIDO COMUNALE DI RACALMUTO</t>
  </si>
  <si>
    <t>VIA VITTORIO EMANUELE,15</t>
  </si>
  <si>
    <t>RACALMUTO</t>
  </si>
  <si>
    <t>ASILO NIDO COMUNALE DI GROTTE</t>
  </si>
  <si>
    <t>PIAZZA UMBERTO,1</t>
  </si>
  <si>
    <t>GROTTE</t>
  </si>
  <si>
    <t>ASILO NIDO COMUNALE DI RAVANUSA</t>
  </si>
  <si>
    <t>VIA ROMA,3</t>
  </si>
  <si>
    <t>ASILO NIDO COMUNALE DI CALAMONACI</t>
  </si>
  <si>
    <t>PIAZZA SAN VINCENZO FERRERI,1</t>
  </si>
  <si>
    <t>CALAMONACI</t>
  </si>
  <si>
    <t>I.P.A.B. SOCIETA' ASILI D'INFANZIA- ASILO "ETTORE RUSCONI"</t>
  </si>
  <si>
    <t>VIALE REGINA ELENA, 63</t>
  </si>
  <si>
    <t>MESSINA</t>
  </si>
  <si>
    <t>"ARCOBALENO" SOC. COOP. SOCIALE</t>
  </si>
  <si>
    <t>P.ZZA PALAZZOTTO, IS. 11 N° 427</t>
  </si>
  <si>
    <t>ISTITUTO PARITARIO "LEONE XIII"</t>
  </si>
  <si>
    <t>VIA ELENUCCIA, 15</t>
  </si>
  <si>
    <t>ISTITUTO PARITARIO "SACRO CUORE"</t>
  </si>
  <si>
    <t>VIA SACRO CUORE, 3</t>
  </si>
  <si>
    <t>SOC. COOP. SOCIALE "GIROTONDO"</t>
  </si>
  <si>
    <t>VIALE S. MARTINO, 273</t>
  </si>
  <si>
    <t>ISTITUTO SCOLASTICO PARITARIO "CANONICO ANNIBALE MARIA DI FRANCIA"</t>
  </si>
  <si>
    <t>VIA SANTA MARTA IS. 165, 194</t>
  </si>
  <si>
    <t>VIA SCILLA, 30</t>
  </si>
  <si>
    <t>MONTAGNAREALE</t>
  </si>
  <si>
    <t>SCUOLA MATERNA PARITARIA "BIMBA E BIMBO"</t>
  </si>
  <si>
    <t>BARCELLONA P. G.</t>
  </si>
  <si>
    <t>ASILO NIDO COMUNALE "MARILENA FARANDA"</t>
  </si>
  <si>
    <t>VIA CATAPANELLO</t>
  </si>
  <si>
    <t>PATTI</t>
  </si>
  <si>
    <t>"SCUOLA MATERNA ALESSANDRA"</t>
  </si>
  <si>
    <t>V.LE REGINA MARGHERITA, 65</t>
  </si>
  <si>
    <t>SOC. COOP. SOCIALE "ASILO PLACIDO DI BELLA"</t>
  </si>
  <si>
    <t>VIALE ANNUNZIATA, 86</t>
  </si>
  <si>
    <t>SCUOLA MATERNA PARITARIA "NONNA CICCOTTA"</t>
  </si>
  <si>
    <t>VIA VALVERDE, 4</t>
  </si>
  <si>
    <t>MILAZZO</t>
  </si>
  <si>
    <t>SOCIETA' COOPERATIVA SOCIALE "QUIMBIMBI"</t>
  </si>
  <si>
    <t>VIA NAZIONALE, 162/164</t>
  </si>
  <si>
    <t>SOC. COOP. SOCIALE "IL GIARDINO DI PETER PAN"</t>
  </si>
  <si>
    <t>VIA LUNGOMARE, 35</t>
  </si>
  <si>
    <t>VENETICO MARINA</t>
  </si>
  <si>
    <t>SCUOLA DELL'INFANZIA PARITARIA "NEW BRITISH COLLEGE"</t>
  </si>
  <si>
    <t>C.DA MONACI, 1</t>
  </si>
  <si>
    <t>SANT'AGATA DI MILITELLO</t>
  </si>
  <si>
    <t>VIA CONSOLARE ANTICA, 726</t>
  </si>
  <si>
    <t>CAPO D'ORLANDO</t>
  </si>
  <si>
    <t>SOCIETA' COOPERATIVA SOCIALE "MAGIA DELLE FAVOLE"</t>
  </si>
  <si>
    <t>VIA G. PARATORE, 31</t>
  </si>
  <si>
    <t xml:space="preserve">ASILO NIDO  </t>
  </si>
  <si>
    <t xml:space="preserve">VIA ROMA </t>
  </si>
  <si>
    <t>FURCI SICULO</t>
  </si>
  <si>
    <t>ISTITUTO COMPRENSIVO STATALE NIZZA DI SICILIA</t>
  </si>
  <si>
    <t>VIA MARINA, 79</t>
  </si>
  <si>
    <t>NIZZA DI SICILIA</t>
  </si>
  <si>
    <t>SOC. COOP. "REGINA DI CUORI" SCUOLA MATERNA "DOREMI"</t>
  </si>
  <si>
    <t>VIA S. CECILIA IS. 98, 119</t>
  </si>
  <si>
    <t>"JUNIOR SOCIETA' COOPERATIVA SOCIALE"</t>
  </si>
  <si>
    <t>VIALE DELLA LIBERTA', 395</t>
  </si>
  <si>
    <t>"IL PICCOLO PRINCIPE SOC. COOP. SOCIALE"</t>
  </si>
  <si>
    <t>VIA M. PASSAMONTE PAL. B- RIONE OGLIASTRI</t>
  </si>
  <si>
    <t>"COLLEGIO S. IGNAZIO" COOP. SOC. ONLUS</t>
  </si>
  <si>
    <t>VIA IGNATIANUM, 23</t>
  </si>
  <si>
    <t>SCUOLA DELL'INFANZIA "S. ANTONIO"</t>
  </si>
  <si>
    <t>VIA ROSARIO CUTRUFELLI, 10</t>
  </si>
  <si>
    <t>SCUOLA DELL'INFANZIA PARITARIA "COOP. P.G.B. TORNATORE"</t>
  </si>
  <si>
    <t>VIA XXIV MAGGIO, 159</t>
  </si>
  <si>
    <t>SOC. COOP. SOCIALE "I PESCIOLINI"</t>
  </si>
  <si>
    <t>VIA GARIBALDI, 377</t>
  </si>
  <si>
    <t>COMPRENSIVO N. 1 TORTORICI</t>
  </si>
  <si>
    <t>VIA FILANGERI, 66</t>
  </si>
  <si>
    <t>TORTORICI</t>
  </si>
  <si>
    <t>IL TOPO NEL FORMAGGIO</t>
  </si>
  <si>
    <t>VIA NUOVA PANORAMICA DELLO STRETTO 2100</t>
  </si>
  <si>
    <t>CIRCOLO DIDATTICO "PIERSANTI MATTARELLA"</t>
  </si>
  <si>
    <t>VIA ALDO MORO, 24</t>
  </si>
  <si>
    <t>GRAVINA DI CATANIA</t>
  </si>
  <si>
    <t>LYCEUM LINGUISTICO ASSOC.</t>
  </si>
  <si>
    <t>CORSO UMBERTO, 162</t>
  </si>
  <si>
    <t>COOP. "LA BAMBINELLA"</t>
  </si>
  <si>
    <t>VIA PULEI, 58</t>
  </si>
  <si>
    <t>MASCALUCIA</t>
  </si>
  <si>
    <t>EDUCATIONAL SCHOOL</t>
  </si>
  <si>
    <t>VIA PIERSANTI MATTARELLA, 15/19</t>
  </si>
  <si>
    <t>I.C. UNGARETTI</t>
  </si>
  <si>
    <t>VIA OSPIZIO, 53</t>
  </si>
  <si>
    <t xml:space="preserve">PETER PAN  </t>
  </si>
  <si>
    <t>VIA GARIBALDI, 139</t>
  </si>
  <si>
    <t>PALAGONIA</t>
  </si>
  <si>
    <t>SCUOLA PARITARIA "MAMMA PROVVIDENZA"</t>
  </si>
  <si>
    <t>VIA PROVVIDENZA VIRGILLITO BONACCORSI, S.N.</t>
  </si>
  <si>
    <t>ASS. IL PARADISO DEI BIMBI</t>
  </si>
  <si>
    <t>VIA CIRCUMVALLAZIONE, 525</t>
  </si>
  <si>
    <t>2° CIRCOLO DIDATTICO "G. RODARI"</t>
  </si>
  <si>
    <t>VIA S.PAOLO</t>
  </si>
  <si>
    <t>SCUOLA DELL'INFANZIA PARITARIA "MICKEY MOUSE"</t>
  </si>
  <si>
    <t>VIA ROSSO DI SAN SECONDO, 2</t>
  </si>
  <si>
    <t>TRECASTAGNI</t>
  </si>
  <si>
    <t>1° CIRCOLO DIDATTICO "CESARE BATTISTI"</t>
  </si>
  <si>
    <t>VIA S. MARIA DE LA SALETTE, 76</t>
  </si>
  <si>
    <t>PROGETTO VITA, CONSORZIO DI COOPERATIVE SOCIALI SCARL</t>
  </si>
  <si>
    <t>VIA MADONNA DELLA VIA, 45</t>
  </si>
  <si>
    <t>SCUOLA DELL'INFANZIA MARIA DEL TINDARI</t>
  </si>
  <si>
    <t>VIA S. BIAGIO, 7</t>
  </si>
  <si>
    <t>SCUOLA MATERNA "MARIA S.S. DELLA PROVVIDENZA</t>
  </si>
  <si>
    <t>VIA VITTORIO EMANUELE, 49</t>
  </si>
  <si>
    <t>ACI SANT'ANTONIO</t>
  </si>
  <si>
    <t>ISTITUTO COMPRENSIVO "FUCCIO - LA SPINA"</t>
  </si>
  <si>
    <t>VIA MONETARIO FLORISTELLA, 4</t>
  </si>
  <si>
    <t>DIREZIONE DIDATTICA STATALE "L. TEMPESTA"</t>
  </si>
  <si>
    <t>VIA GRAMIGNANI, 97 BIS</t>
  </si>
  <si>
    <t>VIA FRAIELLO, 48</t>
  </si>
  <si>
    <t>ADRANO</t>
  </si>
  <si>
    <t>ISTITUTO COMPRENSIVO "G. GALILEI"</t>
  </si>
  <si>
    <t>VIA MARCONI, 24</t>
  </si>
  <si>
    <t>PIEDIMONTE ETNEO</t>
  </si>
  <si>
    <t>CITTADELLA DELL'INFANZIA DON LORENZO MILANI</t>
  </si>
  <si>
    <t>VIA NAZIONALE, 51</t>
  </si>
  <si>
    <t>CAMPOROTONDO ETNEO</t>
  </si>
  <si>
    <t>COOP. SOCIALE "INCAMMINO" A.R.L.</t>
  </si>
  <si>
    <t>SEDE IN VIA BASILE, 12</t>
  </si>
  <si>
    <t>SCUOLA DELL'INFANZIA PARITARIA MARIA DOLORES SEZIONE PRIMAVERA "LA GIRANDOLA"</t>
  </si>
  <si>
    <t>VIA ANGELO GABRIELE, 53</t>
  </si>
  <si>
    <t>SCUOLA DELL'INFANZIA PARITARIA "S. LUCIA"</t>
  </si>
  <si>
    <t>VIA S. TOMMASO D'AQUINO, 19</t>
  </si>
  <si>
    <t>ASILO NIDO COMUNALE "I FOLLETTI"</t>
  </si>
  <si>
    <t xml:space="preserve">VIA CRESCIMANNO, </t>
  </si>
  <si>
    <t>ASILO NIDO COMUNALE "ARCOBALENO"</t>
  </si>
  <si>
    <t xml:space="preserve">VIA BALCHINO, </t>
  </si>
  <si>
    <t>VIA FRANCESCO PAOLO FIRARELLO, 10</t>
  </si>
  <si>
    <t>S. CONO</t>
  </si>
  <si>
    <t>ISTITUTO COMPRENSIVO STATALE "G.B. ARISTA"</t>
  </si>
  <si>
    <t>VIA PATRICO, 23-25</t>
  </si>
  <si>
    <t>SETTORE SICUREZZA SOCIALE E ATTIVITA' CULTURALI</t>
  </si>
  <si>
    <t>P.ZZA EUROPA, S.N.</t>
  </si>
  <si>
    <t>SAN GIOVANNI LA PUNTA</t>
  </si>
  <si>
    <t>ASS. IL PARADISO DEI BIMBI 2</t>
  </si>
  <si>
    <t>VIA CIRCUMVALLAZIONE, 385</t>
  </si>
  <si>
    <t>I.C. " F. DE ROBERTO"</t>
  </si>
  <si>
    <t xml:space="preserve">VIA CONFALONIERI, S.N. </t>
  </si>
  <si>
    <t>2° CIRCOLO DIDATTICO "C. COLLODI"</t>
  </si>
  <si>
    <t>VIA BACHELET, 1</t>
  </si>
  <si>
    <t>SCORDIA</t>
  </si>
  <si>
    <t>IL PAPPAMONDO SOC. COOP. SOC.</t>
  </si>
  <si>
    <t>VIALE XX SETTEMBRE, 48</t>
  </si>
  <si>
    <t>CIRCOLO DIDATTICO MASCALI</t>
  </si>
  <si>
    <t xml:space="preserve">P.ZZA DANTE </t>
  </si>
  <si>
    <t>MASCALI</t>
  </si>
  <si>
    <t>ISTITUTO COMPRENSIVO STATALE "GIOVANNI XXIII"</t>
  </si>
  <si>
    <t>VIA FIRENZE, S.N.</t>
  </si>
  <si>
    <t>ASILO NIDO COMUNALE</t>
  </si>
  <si>
    <t>P.ZZA MARCONI</t>
  </si>
  <si>
    <t>BETTY'S GAMES SOC. COOP.SOC.</t>
  </si>
  <si>
    <t>VIA LUIGI LA FERLITA, 6</t>
  </si>
  <si>
    <t>SCUOLA DELL'INFANZIA PARITARIA "DOREMI BABIES"</t>
  </si>
  <si>
    <t>VIA G. PASCOLI, 5</t>
  </si>
  <si>
    <t>VIA J.F. K., 42</t>
  </si>
  <si>
    <t>VILLAFRANCA TIRRENA</t>
  </si>
  <si>
    <t>MESSINA GRANATARI</t>
  </si>
  <si>
    <t>VILLABBATE</t>
  </si>
  <si>
    <t>PIAZZA V.EMANUELE,14</t>
  </si>
  <si>
    <t>ISTITUTO SANTA CHIARA</t>
  </si>
  <si>
    <t>VIA PAPA GIOVANNI XXIII, N 6</t>
  </si>
  <si>
    <t>CORLEONE</t>
  </si>
  <si>
    <t>CIRCOLO DIDATTICO STATALE   "N.BOTTA"</t>
  </si>
  <si>
    <t>VIA ALDO MORO,2</t>
  </si>
  <si>
    <t>COMUNE DI MARINEO</t>
  </si>
  <si>
    <t>CORSO DEI MILLE</t>
  </si>
  <si>
    <t>MARINEO</t>
  </si>
  <si>
    <t>" IL CUCCIOLO D'UOMO "</t>
  </si>
  <si>
    <t>VIA WALTER CUSINA, 50</t>
  </si>
  <si>
    <t>SETTORE SERVIZI TERRITORIALI - COMUNE DI PALERMO</t>
  </si>
  <si>
    <t>VIA NOTARBARTO  LO, 21/A</t>
  </si>
  <si>
    <t>" MATITE E CARAMELLE "</t>
  </si>
  <si>
    <t>VIA F.P.  DI BLASI ,1</t>
  </si>
  <si>
    <t>VIA GIOVANNI MELI, 8</t>
  </si>
  <si>
    <t>FICARAZZI</t>
  </si>
  <si>
    <t>CENTRO LUDICO ALFA-SCUOLA DELL' INFANZIA  M.MONTESSORI</t>
  </si>
  <si>
    <t>VIA M.RAPISARDI, 24/27</t>
  </si>
  <si>
    <t>MISILMERI</t>
  </si>
  <si>
    <t>DIALUOGO -  LIRUM LARUM</t>
  </si>
  <si>
    <t>VIA G.MATTEOTTI,4</t>
  </si>
  <si>
    <t xml:space="preserve">"MARY POPPINS" </t>
  </si>
  <si>
    <t>VIA PLACIDO RIZZOTTO, 59</t>
  </si>
  <si>
    <t>BELMONTE MEZZAGNO</t>
  </si>
  <si>
    <t>" IL GIARDINO DELLE MERAVIGLIE "</t>
  </si>
  <si>
    <t>VIA G. STAZZONE, 12</t>
  </si>
  <si>
    <t>" NICO E NICA "</t>
  </si>
  <si>
    <t>VIA THAON  DE REVEL, 76</t>
  </si>
  <si>
    <t>" IL GIARDINO DI CAMPANELLINO "</t>
  </si>
  <si>
    <t xml:space="preserve">BAGHERIA </t>
  </si>
  <si>
    <t>" KAROL WOJTYLA-PONTEFICE "</t>
  </si>
  <si>
    <t>C/SO VITTORIO EMANUELE ORLANDO , 156</t>
  </si>
  <si>
    <t>SANTA FLAVIA</t>
  </si>
  <si>
    <t>" BELLI E MONELLI "</t>
  </si>
  <si>
    <t>VIA TEVERE, 2</t>
  </si>
  <si>
    <t>" IL MONDO DI MIRO' "</t>
  </si>
  <si>
    <t>VIA A. TELESINO, 18/B</t>
  </si>
  <si>
    <t>" BIMBI CLUB "</t>
  </si>
  <si>
    <t>VIA DANTE,165</t>
  </si>
  <si>
    <t>ISTITUTO "SAN VINCENZO"</t>
  </si>
  <si>
    <t>VIA NOCE,26</t>
  </si>
  <si>
    <t>L'IPPOPOTAMO</t>
  </si>
  <si>
    <t>VIA F.DE SANCTIS, 27</t>
  </si>
  <si>
    <t>ISTITUTO ELMAGA SCHOOL</t>
  </si>
  <si>
    <t>VIA BEETHOVEN, 6</t>
  </si>
  <si>
    <t>CRISTO RE</t>
  </si>
  <si>
    <t>VIA PETRAZZI, 5</t>
  </si>
  <si>
    <t>GESU' BAMBINO</t>
  </si>
  <si>
    <t>VIA VITTORIO EMANUELE, 95</t>
  </si>
  <si>
    <t>GANGI</t>
  </si>
  <si>
    <t>ASILO NIDO NEMO</t>
  </si>
  <si>
    <t>VIA S.ALDISIO, 42</t>
  </si>
  <si>
    <t>LA RONDINELLA</t>
  </si>
  <si>
    <t>VIA CASIMIRO DRAGO, 5</t>
  </si>
  <si>
    <t>SCUOLA MATERNA "APOGEO"</t>
  </si>
  <si>
    <t>VIA VENETO, 39</t>
  </si>
  <si>
    <t xml:space="preserve">ASILO NIDO COMUNALE </t>
  </si>
  <si>
    <t>PIAZZA DUOMO</t>
  </si>
  <si>
    <t>TERMINI IMERESE</t>
  </si>
  <si>
    <t>IL GIRASOLE</t>
  </si>
  <si>
    <t>VIA CIRCONVALLAZIONE, 86/B</t>
  </si>
  <si>
    <t>COMUNE DI BISACQUINO</t>
  </si>
  <si>
    <t>VIA STAZIONE, 24</t>
  </si>
  <si>
    <t>BISACQUINO</t>
  </si>
  <si>
    <t>COMUNE DI LERCARA FRIDDI</t>
  </si>
  <si>
    <t>PIAZZA ABATE ROMANO, 19</t>
  </si>
  <si>
    <t>LERCARA FRIDDI</t>
  </si>
  <si>
    <t>AVOLA</t>
  </si>
  <si>
    <t>VIA O. DI MAURO</t>
  </si>
  <si>
    <t>SCUOLA DELL'INFANZIA PARITARIA "IL MONDO DI POLLICINO"</t>
  </si>
  <si>
    <t xml:space="preserve">MACCHIA DI GIARRE </t>
  </si>
  <si>
    <t>ASS. "IL PARADISO DEI BIMBI 3"</t>
  </si>
  <si>
    <t>SCUOLA PARITARIA GIARDINO DELL'INFANZIA</t>
  </si>
  <si>
    <t xml:space="preserve"> ISTITUTO COMPRENSIVO STATALE VALLELUNGA PRATAMENO</t>
  </si>
  <si>
    <t>VALLELUNGA PRATAMENO</t>
  </si>
  <si>
    <t>3° CIRCOLO DIDATTICO GIARRE</t>
  </si>
  <si>
    <t>VIA S GIOVANNI BOSCO, 1</t>
  </si>
  <si>
    <t>SCUOLA DELL'INFANZIA "ANNA BELLA"</t>
  </si>
  <si>
    <t>RAVANUSA - CONTRADA MONTEROSSO</t>
  </si>
  <si>
    <t>ESCLUSO</t>
  </si>
  <si>
    <t>PIAZZA                     S. FLAVIA, 1</t>
  </si>
  <si>
    <t>C.DA PIANTE S.N.C.</t>
  </si>
  <si>
    <t>Graduatoria nuove attivazioni a.s. 2009/10</t>
  </si>
  <si>
    <t>SCUOLA "ARCOBALENO"</t>
  </si>
  <si>
    <t>ISTITUTO GIUSEPPE PITRE'</t>
  </si>
  <si>
    <t>SCUOLA PARITARIA "COCCO DI MAMMA"</t>
  </si>
  <si>
    <t>SOC COOP. SCUOLA DELL'INFANZIA DISNEYLAND COLLEGE</t>
  </si>
  <si>
    <t>VIA F. BRUNELLESCHI 50</t>
  </si>
  <si>
    <t>ASSOCIAZIONE     "BABY CLUB"</t>
  </si>
  <si>
    <t>SCUOLA PARITARIA "IL PINOCCHIO"</t>
  </si>
  <si>
    <t>ISTITUZIONE SCOLASTICA/EDUCATIVA COMUNALE  "LA NUVOLETTA"</t>
  </si>
  <si>
    <t>SCUOLA ADA NEGRI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</si>
</sst>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sz val="22"/>
      <name val="Arial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theme="5" tint="-0.24993999302387238"/>
      </left>
      <right style="thin">
        <color theme="5" tint="-0.24993999302387238"/>
      </right>
      <top/>
      <bottom style="thin">
        <color theme="5" tint="-0.2499399930238723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47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10" xfId="47" applyFont="1" applyFill="1" applyBorder="1" applyAlignment="1">
      <alignment horizontal="right" vertical="center"/>
      <protection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3" fillId="0" borderId="10" xfId="36" applyFont="1" applyFill="1" applyBorder="1" applyAlignment="1" applyProtection="1">
      <alignment horizontal="left" vertical="center"/>
      <protection/>
    </xf>
    <xf numFmtId="0" fontId="12" fillId="0" borderId="10" xfId="36" applyFill="1" applyBorder="1" applyAlignment="1" applyProtection="1">
      <alignment horizontal="left" vertical="center"/>
      <protection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2" fontId="7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0" fillId="0" borderId="10" xfId="47" applyFont="1" applyFill="1" applyBorder="1" applyAlignment="1">
      <alignment vertical="center" wrapText="1"/>
      <protection/>
    </xf>
    <xf numFmtId="0" fontId="15" fillId="0" borderId="10" xfId="47" applyFont="1" applyFill="1" applyBorder="1" applyAlignment="1">
      <alignment vertical="center" wrapText="1"/>
      <protection/>
    </xf>
    <xf numFmtId="0" fontId="0" fillId="0" borderId="10" xfId="47" applyFont="1" applyFill="1" applyBorder="1" applyAlignment="1">
      <alignment horizontal="right" vertical="center" wrapText="1"/>
      <protection/>
    </xf>
    <xf numFmtId="0" fontId="12" fillId="0" borderId="10" xfId="36" applyFont="1" applyFill="1" applyBorder="1" applyAlignment="1" applyProtection="1">
      <alignment horizontal="left" vertical="center"/>
      <protection/>
    </xf>
    <xf numFmtId="0" fontId="0" fillId="33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0" fontId="9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3" fillId="0" borderId="0" xfId="36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3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9" fontId="9" fillId="0" borderId="10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 wrapText="1"/>
    </xf>
    <xf numFmtId="4" fontId="0" fillId="33" borderId="10" xfId="0" applyNumberFormat="1" applyFill="1" applyBorder="1" applyAlignment="1">
      <alignment wrapText="1"/>
    </xf>
    <xf numFmtId="2" fontId="0" fillId="33" borderId="11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12" fillId="33" borderId="10" xfId="36" applyFill="1" applyBorder="1" applyAlignment="1" applyProtection="1">
      <alignment horizontal="left"/>
      <protection/>
    </xf>
    <xf numFmtId="0" fontId="18" fillId="33" borderId="10" xfId="36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838200</xdr:colOff>
      <xdr:row>1</xdr:row>
      <xdr:rowOff>47625</xdr:rowOff>
    </xdr:from>
    <xdr:to>
      <xdr:col>6</xdr:col>
      <xdr:colOff>9525</xdr:colOff>
      <xdr:row>5</xdr:row>
      <xdr:rowOff>66675</xdr:rowOff>
    </xdr:to>
    <xdr:pic>
      <xdr:nvPicPr>
        <xdr:cNvPr id="1" name="Immagine 1" descr="stemmaregio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209550"/>
          <a:ext cx="514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gmm053300d@istruzione.it" TargetMode="External" /><Relationship Id="rId2" Type="http://schemas.openxmlformats.org/officeDocument/2006/relationships/hyperlink" Target="mailto:meee02500e@istruzione.it" TargetMode="External" /><Relationship Id="rId3" Type="http://schemas.openxmlformats.org/officeDocument/2006/relationships/hyperlink" Target="mailto:memm072003@istruzione.it" TargetMode="External" /><Relationship Id="rId4" Type="http://schemas.openxmlformats.org/officeDocument/2006/relationships/hyperlink" Target="mailto:memm07500e@istruzione.it" TargetMode="External" /><Relationship Id="rId5" Type="http://schemas.openxmlformats.org/officeDocument/2006/relationships/hyperlink" Target="mailto:saranatoli@tiscali.it" TargetMode="External" /><Relationship Id="rId6" Type="http://schemas.openxmlformats.org/officeDocument/2006/relationships/hyperlink" Target="mailto:meee01100l@istruzione.it" TargetMode="External" /><Relationship Id="rId7" Type="http://schemas.openxmlformats.org/officeDocument/2006/relationships/hyperlink" Target="mailto:ricb@tin.it" TargetMode="External" /><Relationship Id="rId8" Type="http://schemas.openxmlformats.org/officeDocument/2006/relationships/hyperlink" Target="mailto:clee01900B@istruzione.it" TargetMode="External" /><Relationship Id="rId9" Type="http://schemas.openxmlformats.org/officeDocument/2006/relationships/hyperlink" Target="mailto:agee01001@istruzione.it" TargetMode="External" /><Relationship Id="rId10" Type="http://schemas.openxmlformats.org/officeDocument/2006/relationships/hyperlink" Target="mailto:agmm00900b@istruzione.it" TargetMode="External" /><Relationship Id="rId11" Type="http://schemas.openxmlformats.org/officeDocument/2006/relationships/hyperlink" Target="mailto:rgee032006@istruzione.it" TargetMode="External" /><Relationship Id="rId12" Type="http://schemas.openxmlformats.org/officeDocument/2006/relationships/hyperlink" Target="mailto:sree00600e@istruzione.it" TargetMode="External" /><Relationship Id="rId13" Type="http://schemas.openxmlformats.org/officeDocument/2006/relationships/hyperlink" Target="mailto:tpee05600b@istruzione.it" TargetMode="External" /><Relationship Id="rId14" Type="http://schemas.openxmlformats.org/officeDocument/2006/relationships/hyperlink" Target="mailto:tpmm058002@istruzione.it" TargetMode="External" /><Relationship Id="rId15" Type="http://schemas.openxmlformats.org/officeDocument/2006/relationships/hyperlink" Target="mailto:gemmasnc@virgilio.it" TargetMode="External" /><Relationship Id="rId16" Type="http://schemas.openxmlformats.org/officeDocument/2006/relationships/hyperlink" Target="mailto:pm53@libero.it" TargetMode="External" /><Relationship Id="rId17" Type="http://schemas.openxmlformats.org/officeDocument/2006/relationships/hyperlink" Target="mailto:ctee05600b@istruzione.it" TargetMode="External" /><Relationship Id="rId18" Type="http://schemas.openxmlformats.org/officeDocument/2006/relationships/hyperlink" Target="mailto:gemmasnc@virgilio.it" TargetMode="External" /><Relationship Id="rId19" Type="http://schemas.openxmlformats.org/officeDocument/2006/relationships/hyperlink" Target="mailto:pm53@libero.it" TargetMode="External" /><Relationship Id="rId20" Type="http://schemas.openxmlformats.org/officeDocument/2006/relationships/hyperlink" Target="mailto:s.socialicattolica@libero.it" TargetMode="External" /><Relationship Id="rId21" Type="http://schemas.openxmlformats.org/officeDocument/2006/relationships/hyperlink" Target="mailto:enee091002@istruzione.it" TargetMode="External" /><Relationship Id="rId22" Type="http://schemas.openxmlformats.org/officeDocument/2006/relationships/hyperlink" Target="mailto:enaa07100r@istruzione.it" TargetMode="External" /><Relationship Id="rId23" Type="http://schemas.openxmlformats.org/officeDocument/2006/relationships/hyperlink" Target="mailto:enee041001@istruzione.it" TargetMode="External" /><Relationship Id="rId24" Type="http://schemas.openxmlformats.org/officeDocument/2006/relationships/hyperlink" Target="mailto:pamm07900g@istruzione.it" TargetMode="External" /><Relationship Id="rId25" Type="http://schemas.openxmlformats.org/officeDocument/2006/relationships/hyperlink" Target="mailto:paee00800e@istruzione.it" TargetMode="External" /><Relationship Id="rId26" Type="http://schemas.openxmlformats.org/officeDocument/2006/relationships/hyperlink" Target="mailto:ctee08300q@istruzione.it" TargetMode="External" /><Relationship Id="rId27" Type="http://schemas.openxmlformats.org/officeDocument/2006/relationships/hyperlink" Target="mailto:modicalaura.isi@virgilio.it" TargetMode="External" /><Relationship Id="rId28" Type="http://schemas.openxmlformats.org/officeDocument/2006/relationships/hyperlink" Target="mailto:rosalba.curatolo@comune.erice.tp.it" TargetMode="External" /><Relationship Id="rId29" Type="http://schemas.openxmlformats.org/officeDocument/2006/relationships/hyperlink" Target="mailto:francescofod@alice.it" TargetMode="External" /><Relationship Id="rId30" Type="http://schemas.openxmlformats.org/officeDocument/2006/relationships/hyperlink" Target="mailto:tpee05600b@istruzione.it" TargetMode="External" /><Relationship Id="rId31" Type="http://schemas.openxmlformats.org/officeDocument/2006/relationships/hyperlink" Target="mailto:tpee04600r@istruzione.it" TargetMode="External" /><Relationship Id="rId32" Type="http://schemas.openxmlformats.org/officeDocument/2006/relationships/hyperlink" Target="mailto:sric84200g@istruzione.it" TargetMode="External" /><Relationship Id="rId33" Type="http://schemas.openxmlformats.org/officeDocument/2006/relationships/hyperlink" Target="mailto:sree024004@istruzione.it" TargetMode="External" /><Relationship Id="rId34" Type="http://schemas.openxmlformats.org/officeDocument/2006/relationships/hyperlink" Target="mailto:maternasanna@alice.it" TargetMode="External" /><Relationship Id="rId35" Type="http://schemas.openxmlformats.org/officeDocument/2006/relationships/hyperlink" Target="mailto:giugialory@tiscali.it" TargetMode="External" /><Relationship Id="rId36" Type="http://schemas.openxmlformats.org/officeDocument/2006/relationships/hyperlink" Target="mailto:infanziagardaland@libero.it" TargetMode="External" /><Relationship Id="rId37" Type="http://schemas.openxmlformats.org/officeDocument/2006/relationships/hyperlink" Target="mailto:istsacrocuore@katamail.com" TargetMode="External" /><Relationship Id="rId38" Type="http://schemas.openxmlformats.org/officeDocument/2006/relationships/hyperlink" Target="mailto:servizsociali@comune.sortino.sr.it" TargetMode="External" /><Relationship Id="rId39" Type="http://schemas.openxmlformats.org/officeDocument/2006/relationships/hyperlink" Target="mailto:scuola@cucciolidoro.com" TargetMode="External" /><Relationship Id="rId40" Type="http://schemas.openxmlformats.org/officeDocument/2006/relationships/hyperlink" Target="mailto:modicalaura.isi@virgilio.it" TargetMode="External" /><Relationship Id="rId41" Type="http://schemas.openxmlformats.org/officeDocument/2006/relationships/hyperlink" Target="mailto:peterpansnc2@virgilio.it" TargetMode="External" /><Relationship Id="rId42" Type="http://schemas.openxmlformats.org/officeDocument/2006/relationships/hyperlink" Target="mailto:istitutossredentore@tiscali.it" TargetMode="External" /><Relationship Id="rId43" Type="http://schemas.openxmlformats.org/officeDocument/2006/relationships/hyperlink" Target="mailto:anscavuzzo@tiscali.it" TargetMode="External" /><Relationship Id="rId44" Type="http://schemas.openxmlformats.org/officeDocument/2006/relationships/hyperlink" Target="mailto:oasi.cristore@virglio.it" TargetMode="External" /><Relationship Id="rId45" Type="http://schemas.openxmlformats.org/officeDocument/2006/relationships/hyperlink" Target="mailto:scmatmonsg@intefree.it" TargetMode="External" /><Relationship Id="rId46" Type="http://schemas.openxmlformats.org/officeDocument/2006/relationships/hyperlink" Target="mailto:colleggiodi.maria@libero.it" TargetMode="External" /><Relationship Id="rId47" Type="http://schemas.openxmlformats.org/officeDocument/2006/relationships/hyperlink" Target="mailto:sindaco@comune.santangelodibrolo.me.it" TargetMode="External" /><Relationship Id="rId48" Type="http://schemas.openxmlformats.org/officeDocument/2006/relationships/hyperlink" Target="mailto:serviziosecondo@comune.brolo.me.it" TargetMode="External" /><Relationship Id="rId49" Type="http://schemas.openxmlformats.org/officeDocument/2006/relationships/hyperlink" Target="mailto:scuola.fdz.faro@virgilio.it" TargetMode="External" /><Relationship Id="rId50" Type="http://schemas.openxmlformats.org/officeDocument/2006/relationships/hyperlink" Target="mailto:info@fantasylandia.net" TargetMode="External" /><Relationship Id="rId51" Type="http://schemas.openxmlformats.org/officeDocument/2006/relationships/hyperlink" Target="mailto:proginfanziascuola@libero.it" TargetMode="External" /><Relationship Id="rId52" Type="http://schemas.openxmlformats.org/officeDocument/2006/relationships/hyperlink" Target="mailto:fdzsanpierniceto1@virgilio.it" TargetMode="External" /><Relationship Id="rId53" Type="http://schemas.openxmlformats.org/officeDocument/2006/relationships/hyperlink" Target="mailto:haskii@inwind.it" TargetMode="External" /><Relationship Id="rId54" Type="http://schemas.openxmlformats.org/officeDocument/2006/relationships/hyperlink" Target="mailto:scuola.infanzia.arcobaleno@hotmail.it" TargetMode="External" /><Relationship Id="rId55" Type="http://schemas.openxmlformats.org/officeDocument/2006/relationships/hyperlink" Target="mailto:solidarietasociale@comune.cattolicaeraclea.ag.it" TargetMode="External" /><Relationship Id="rId56" Type="http://schemas.openxmlformats.org/officeDocument/2006/relationships/hyperlink" Target="mailto:scuola.colleverde@virgilio.it" TargetMode="External" /><Relationship Id="rId57" Type="http://schemas.openxmlformats.org/officeDocument/2006/relationships/hyperlink" Target="mailto:rampello1@interfree.it" TargetMode="External" /><Relationship Id="rId58" Type="http://schemas.openxmlformats.org/officeDocument/2006/relationships/hyperlink" Target="mailto:scuola_ssangelicustodi@virgilio.it" TargetMode="External" /><Relationship Id="rId59" Type="http://schemas.openxmlformats.org/officeDocument/2006/relationships/hyperlink" Target="mailto:scuola.obiettivoinfanzia@virgilio.it" TargetMode="External" /><Relationship Id="rId60" Type="http://schemas.openxmlformats.org/officeDocument/2006/relationships/hyperlink" Target="mailto:scuola_venerabileandrea@virgilio.it" TargetMode="External" /><Relationship Id="rId61" Type="http://schemas.openxmlformats.org/officeDocument/2006/relationships/hyperlink" Target="mailto:ilgiardinodeipuffi@virgilio.it" TargetMode="External" /><Relationship Id="rId62" Type="http://schemas.openxmlformats.org/officeDocument/2006/relationships/hyperlink" Target="mailto:scuola.piccoloprincipe@virglio.it" TargetMode="External" /><Relationship Id="rId63" Type="http://schemas.openxmlformats.org/officeDocument/2006/relationships/hyperlink" Target="mailto:paparino.school@gmail.com" TargetMode="External" /><Relationship Id="rId64" Type="http://schemas.openxmlformats.org/officeDocument/2006/relationships/hyperlink" Target="mailto:babyschoolfavara@libero.it" TargetMode="External" /><Relationship Id="rId65" Type="http://schemas.openxmlformats.org/officeDocument/2006/relationships/hyperlink" Target="mailto:schifanoscuola@libero.it" TargetMode="External" /><Relationship Id="rId66" Type="http://schemas.openxmlformats.org/officeDocument/2006/relationships/hyperlink" Target="mailto:sidonbosco@hotmail.it" TargetMode="External" /><Relationship Id="rId67" Type="http://schemas.openxmlformats.org/officeDocument/2006/relationships/hyperlink" Target="mailto:vincenzosarullo@tiscali.it" TargetMode="External" /><Relationship Id="rId68" Type="http://schemas.openxmlformats.org/officeDocument/2006/relationships/hyperlink" Target="mailto:melinda.decaro@alice.it" TargetMode="External" /><Relationship Id="rId69" Type="http://schemas.openxmlformats.org/officeDocument/2006/relationships/hyperlink" Target="mailto:alemari4@alice.it" TargetMode="External" /><Relationship Id="rId70" Type="http://schemas.openxmlformats.org/officeDocument/2006/relationships/hyperlink" Target="mailto:voglioscuola@virgilio.it" TargetMode="External" /><Relationship Id="rId71" Type="http://schemas.openxmlformats.org/officeDocument/2006/relationships/hyperlink" Target="mailto:mari.scuola@libero.it" TargetMode="External" /><Relationship Id="rId72" Type="http://schemas.openxmlformats.org/officeDocument/2006/relationships/hyperlink" Target="mailto:future091@lycos.it" TargetMode="External" /><Relationship Id="rId73" Type="http://schemas.openxmlformats.org/officeDocument/2006/relationships/hyperlink" Target="mailto:angalbo@libero.it" TargetMode="External" /><Relationship Id="rId74" Type="http://schemas.openxmlformats.org/officeDocument/2006/relationships/hyperlink" Target="mailto:makarenko.c@libero.it" TargetMode="External" /><Relationship Id="rId75" Type="http://schemas.openxmlformats.org/officeDocument/2006/relationships/hyperlink" Target="mailto:info@giacomocusmano.it" TargetMode="External" /><Relationship Id="rId76" Type="http://schemas.openxmlformats.org/officeDocument/2006/relationships/hyperlink" Target="mailto:scadutomarco@libero.it" TargetMode="External" /><Relationship Id="rId77" Type="http://schemas.openxmlformats.org/officeDocument/2006/relationships/hyperlink" Target="mailto:alemari4@alice.it" TargetMode="External" /><Relationship Id="rId78" Type="http://schemas.openxmlformats.org/officeDocument/2006/relationships/hyperlink" Target="mailto:istituto_galilei@libero.it" TargetMode="External" /><Relationship Id="rId79" Type="http://schemas.openxmlformats.org/officeDocument/2006/relationships/hyperlink" Target="mailto:scuolaimm.concezione@libero.it" TargetMode="External" /><Relationship Id="rId80" Type="http://schemas.openxmlformats.org/officeDocument/2006/relationships/hyperlink" Target="mailto:segreteria@istitutofiaba.it" TargetMode="External" /><Relationship Id="rId81" Type="http://schemas.openxmlformats.org/officeDocument/2006/relationships/hyperlink" Target="mailto:urussita@tiscalinet.it" TargetMode="External" /><Relationship Id="rId82" Type="http://schemas.openxmlformats.org/officeDocument/2006/relationships/hyperlink" Target="mailto:suorbernarda@libero.it" TargetMode="External" /><Relationship Id="rId83" Type="http://schemas.openxmlformats.org/officeDocument/2006/relationships/hyperlink" Target="mailto:sindaco@pianalbanesi.it" TargetMode="External" /><Relationship Id="rId84" Type="http://schemas.openxmlformats.org/officeDocument/2006/relationships/hyperlink" Target="mailto:biblioteca.prizzi@libero.it" TargetMode="External" /><Relationship Id="rId85" Type="http://schemas.openxmlformats.org/officeDocument/2006/relationships/hyperlink" Target="mailto:hbcollege@libero.it" TargetMode="External" /><Relationship Id="rId86" Type="http://schemas.openxmlformats.org/officeDocument/2006/relationships/hyperlink" Target="mailto:promozione.sociale@comune.monreale.pa.it" TargetMode="External" /><Relationship Id="rId87" Type="http://schemas.openxmlformats.org/officeDocument/2006/relationships/hyperlink" Target="mailto:ctmm066001@istruzione.it" TargetMode="External" /><Relationship Id="rId88" Type="http://schemas.openxmlformats.org/officeDocument/2006/relationships/hyperlink" Target="mailto:rosa.agazzi@inwind.it" TargetMode="External" /><Relationship Id="rId89" Type="http://schemas.openxmlformats.org/officeDocument/2006/relationships/hyperlink" Target="mailto:magesterjb@tiscali.it" TargetMode="External" /><Relationship Id="rId90" Type="http://schemas.openxmlformats.org/officeDocument/2006/relationships/hyperlink" Target="mailto:info@linusschool.it" TargetMode="External" /><Relationship Id="rId91" Type="http://schemas.openxmlformats.org/officeDocument/2006/relationships/hyperlink" Target="mailto:ilmosaicocoop@virgilio.it" TargetMode="External" /><Relationship Id="rId92" Type="http://schemas.openxmlformats.org/officeDocument/2006/relationships/hyperlink" Target="mailto:sezioneprimavera@comune.caltagirone.ct.it" TargetMode="External" /><Relationship Id="rId93" Type="http://schemas.openxmlformats.org/officeDocument/2006/relationships/hyperlink" Target="mailto:coopideal@tiscali.it" TargetMode="External" /><Relationship Id="rId94" Type="http://schemas.openxmlformats.org/officeDocument/2006/relationships/hyperlink" Target="mailto:ctee023004@istruzione.it" TargetMode="External" /><Relationship Id="rId95" Type="http://schemas.openxmlformats.org/officeDocument/2006/relationships/hyperlink" Target="mailto:ritamantione@tiscali.it" TargetMode="External" /><Relationship Id="rId96" Type="http://schemas.openxmlformats.org/officeDocument/2006/relationships/hyperlink" Target="mailto:comunenizza@tiscali.it" TargetMode="External" /><Relationship Id="rId97" Type="http://schemas.openxmlformats.org/officeDocument/2006/relationships/hyperlink" Target="mailto:cieldalcamopa@tiscali.it" TargetMode="External" /><Relationship Id="rId98" Type="http://schemas.openxmlformats.org/officeDocument/2006/relationships/hyperlink" Target="mailto:emanuelabaratta@libero.it" TargetMode="External" /><Relationship Id="rId99" Type="http://schemas.openxmlformats.org/officeDocument/2006/relationships/hyperlink" Target="mailto:info@leaderbaby.com" TargetMode="External" /><Relationship Id="rId10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83" sqref="G83"/>
    </sheetView>
  </sheetViews>
  <sheetFormatPr defaultColWidth="9.140625" defaultRowHeight="12.75"/>
  <cols>
    <col min="1" max="1" width="3.7109375" style="129" customWidth="1"/>
    <col min="2" max="2" width="6.28125" style="103" customWidth="1"/>
    <col min="3" max="3" width="32.7109375" style="145" customWidth="1"/>
    <col min="4" max="4" width="20.28125" style="146" customWidth="1"/>
    <col min="5" max="5" width="15.8515625" style="102" customWidth="1"/>
    <col min="6" max="6" width="4.28125" style="103" customWidth="1"/>
    <col min="7" max="7" width="13.421875" style="95" customWidth="1"/>
  </cols>
  <sheetData>
    <row r="1" spans="2:6" ht="12.75">
      <c r="B1" s="92"/>
      <c r="C1" s="137"/>
      <c r="D1" s="15"/>
      <c r="E1" s="92"/>
      <c r="F1" s="92"/>
    </row>
    <row r="2" spans="2:6" ht="12.75">
      <c r="B2" s="92"/>
      <c r="C2" s="137"/>
      <c r="D2" s="15"/>
      <c r="E2" s="92"/>
      <c r="F2" s="92"/>
    </row>
    <row r="3" spans="2:6" ht="12.75">
      <c r="B3" s="92"/>
      <c r="C3" s="137"/>
      <c r="D3" s="15"/>
      <c r="E3" s="92"/>
      <c r="F3" s="92"/>
    </row>
    <row r="4" spans="2:6" ht="12.75">
      <c r="B4" s="92"/>
      <c r="C4" s="137"/>
      <c r="D4" s="15"/>
      <c r="E4" s="92"/>
      <c r="F4" s="92"/>
    </row>
    <row r="5" spans="2:6" ht="12.75">
      <c r="B5" s="92"/>
      <c r="C5" s="137"/>
      <c r="D5" s="15"/>
      <c r="E5" s="92"/>
      <c r="F5" s="92"/>
    </row>
    <row r="6" spans="2:6" ht="12.75">
      <c r="B6" s="92"/>
      <c r="C6" s="137"/>
      <c r="D6" s="15"/>
      <c r="E6" s="92"/>
      <c r="F6" s="92"/>
    </row>
    <row r="7" spans="2:6" ht="12.75">
      <c r="B7" s="92"/>
      <c r="C7" s="137"/>
      <c r="D7" s="15"/>
      <c r="E7" s="92"/>
      <c r="F7" s="92"/>
    </row>
    <row r="8" spans="2:7" ht="26.25" customHeight="1">
      <c r="B8" s="166" t="s">
        <v>913</v>
      </c>
      <c r="C8" s="166"/>
      <c r="D8" s="164" t="s">
        <v>914</v>
      </c>
      <c r="E8" s="164"/>
      <c r="F8" s="164"/>
      <c r="G8" s="164"/>
    </row>
    <row r="9" spans="2:7" ht="12.75">
      <c r="B9" s="167" t="s">
        <v>915</v>
      </c>
      <c r="C9" s="167"/>
      <c r="D9" s="165" t="s">
        <v>916</v>
      </c>
      <c r="E9" s="165"/>
      <c r="F9" s="165"/>
      <c r="G9" s="165"/>
    </row>
    <row r="10" spans="2:7" ht="18" customHeight="1">
      <c r="B10" s="167" t="s">
        <v>917</v>
      </c>
      <c r="C10" s="167"/>
      <c r="D10" s="165" t="s">
        <v>918</v>
      </c>
      <c r="E10" s="165"/>
      <c r="F10" s="165"/>
      <c r="G10" s="165"/>
    </row>
    <row r="11" spans="1:7" ht="18" customHeight="1">
      <c r="A11" s="161" t="s">
        <v>919</v>
      </c>
      <c r="B11" s="161"/>
      <c r="C11" s="161"/>
      <c r="D11" s="161"/>
      <c r="E11" s="161"/>
      <c r="F11" s="161"/>
      <c r="G11" s="161"/>
    </row>
    <row r="12" spans="1:7" ht="18" customHeight="1">
      <c r="A12" s="155"/>
      <c r="B12" s="113"/>
      <c r="C12" s="138"/>
      <c r="D12" s="138"/>
      <c r="E12" s="113"/>
      <c r="F12" s="113"/>
      <c r="G12" s="113"/>
    </row>
    <row r="13" spans="1:7" ht="18" customHeight="1">
      <c r="A13" s="162" t="s">
        <v>1406</v>
      </c>
      <c r="B13" s="162"/>
      <c r="C13" s="162"/>
      <c r="D13" s="162"/>
      <c r="E13" s="162"/>
      <c r="F13" s="162"/>
      <c r="G13" s="162"/>
    </row>
    <row r="14" spans="1:7" ht="18" customHeight="1">
      <c r="A14" s="163" t="s">
        <v>920</v>
      </c>
      <c r="B14" s="163"/>
      <c r="C14" s="163"/>
      <c r="D14" s="163"/>
      <c r="E14" s="163"/>
      <c r="F14" s="163"/>
      <c r="G14" s="163"/>
    </row>
    <row r="15" spans="1:7" s="28" customFormat="1" ht="125.25" customHeight="1">
      <c r="A15" s="97" t="s">
        <v>11</v>
      </c>
      <c r="B15" s="62" t="s">
        <v>904</v>
      </c>
      <c r="C15" s="114" t="s">
        <v>7</v>
      </c>
      <c r="D15" s="98" t="s">
        <v>0</v>
      </c>
      <c r="E15" s="98" t="s">
        <v>1</v>
      </c>
      <c r="F15" s="99" t="s">
        <v>410</v>
      </c>
      <c r="G15" s="96" t="s">
        <v>40</v>
      </c>
    </row>
    <row r="16" spans="1:7" s="1" customFormat="1" ht="27" customHeight="1">
      <c r="A16" s="3">
        <v>3</v>
      </c>
      <c r="B16" s="136" t="s">
        <v>407</v>
      </c>
      <c r="C16" s="133" t="s">
        <v>1162</v>
      </c>
      <c r="D16" s="133" t="s">
        <v>1163</v>
      </c>
      <c r="E16" s="133" t="s">
        <v>1164</v>
      </c>
      <c r="F16" s="133" t="s">
        <v>106</v>
      </c>
      <c r="G16" s="104">
        <v>53</v>
      </c>
    </row>
    <row r="17" spans="1:7" s="1" customFormat="1" ht="30" customHeight="1">
      <c r="A17" s="3">
        <v>4</v>
      </c>
      <c r="B17" s="136" t="s">
        <v>407</v>
      </c>
      <c r="C17" s="133" t="s">
        <v>1165</v>
      </c>
      <c r="D17" s="133" t="s">
        <v>1166</v>
      </c>
      <c r="E17" s="133" t="s">
        <v>1167</v>
      </c>
      <c r="F17" s="133" t="s">
        <v>106</v>
      </c>
      <c r="G17" s="104">
        <v>53</v>
      </c>
    </row>
    <row r="18" spans="1:7" s="1" customFormat="1" ht="38.25" customHeight="1">
      <c r="A18" s="3">
        <v>5</v>
      </c>
      <c r="B18" s="136" t="s">
        <v>407</v>
      </c>
      <c r="C18" s="133" t="s">
        <v>1168</v>
      </c>
      <c r="D18" s="133" t="s">
        <v>1169</v>
      </c>
      <c r="E18" s="133" t="s">
        <v>1402</v>
      </c>
      <c r="F18" s="133" t="s">
        <v>106</v>
      </c>
      <c r="G18" s="111">
        <v>49</v>
      </c>
    </row>
    <row r="19" spans="1:7" s="1" customFormat="1" ht="27" customHeight="1">
      <c r="A19" s="3">
        <v>6</v>
      </c>
      <c r="B19" s="136" t="s">
        <v>69</v>
      </c>
      <c r="C19" s="133" t="s">
        <v>1412</v>
      </c>
      <c r="D19" s="133" t="s">
        <v>1160</v>
      </c>
      <c r="E19" s="133" t="s">
        <v>1161</v>
      </c>
      <c r="F19" s="133" t="s">
        <v>106</v>
      </c>
      <c r="G19" s="111">
        <v>47</v>
      </c>
    </row>
    <row r="20" spans="1:7" s="1" customFormat="1" ht="27" customHeight="1">
      <c r="A20" s="3">
        <v>7</v>
      </c>
      <c r="B20" s="136" t="s">
        <v>69</v>
      </c>
      <c r="C20" s="133" t="s">
        <v>1099</v>
      </c>
      <c r="D20" s="133" t="s">
        <v>1100</v>
      </c>
      <c r="E20" s="133" t="s">
        <v>1101</v>
      </c>
      <c r="F20" s="133" t="s">
        <v>106</v>
      </c>
      <c r="G20" s="111">
        <v>47</v>
      </c>
    </row>
    <row r="21" spans="1:7" s="1" customFormat="1" ht="26.25" customHeight="1">
      <c r="A21" s="3">
        <v>8</v>
      </c>
      <c r="B21" s="136" t="s">
        <v>69</v>
      </c>
      <c r="C21" s="133" t="s">
        <v>982</v>
      </c>
      <c r="D21" s="133" t="s">
        <v>983</v>
      </c>
      <c r="E21" s="133" t="s">
        <v>984</v>
      </c>
      <c r="F21" s="133" t="s">
        <v>106</v>
      </c>
      <c r="G21" s="111">
        <v>44</v>
      </c>
    </row>
    <row r="22" spans="1:7" s="1" customFormat="1" ht="24" customHeight="1">
      <c r="A22" s="3">
        <v>9</v>
      </c>
      <c r="B22" s="136" t="s">
        <v>407</v>
      </c>
      <c r="C22" s="133" t="s">
        <v>1170</v>
      </c>
      <c r="D22" s="133" t="s">
        <v>1171</v>
      </c>
      <c r="E22" s="133" t="s">
        <v>1172</v>
      </c>
      <c r="F22" s="133" t="s">
        <v>106</v>
      </c>
      <c r="G22" s="111">
        <v>43</v>
      </c>
    </row>
    <row r="23" spans="1:7" s="1" customFormat="1" ht="25.5" customHeight="1">
      <c r="A23" s="3">
        <v>10</v>
      </c>
      <c r="B23" s="136" t="s">
        <v>69</v>
      </c>
      <c r="C23" s="133" t="s">
        <v>1097</v>
      </c>
      <c r="D23" s="133" t="s">
        <v>1098</v>
      </c>
      <c r="E23" s="133" t="s">
        <v>984</v>
      </c>
      <c r="F23" s="133" t="s">
        <v>106</v>
      </c>
      <c r="G23" s="111">
        <v>42</v>
      </c>
    </row>
    <row r="24" spans="1:7" s="1" customFormat="1" ht="27" customHeight="1">
      <c r="A24" s="3">
        <v>11</v>
      </c>
      <c r="B24" s="136" t="s">
        <v>69</v>
      </c>
      <c r="C24" s="133" t="s">
        <v>1095</v>
      </c>
      <c r="D24" s="133" t="s">
        <v>1096</v>
      </c>
      <c r="E24" s="133" t="s">
        <v>984</v>
      </c>
      <c r="F24" s="133" t="s">
        <v>106</v>
      </c>
      <c r="G24" s="111">
        <v>41</v>
      </c>
    </row>
    <row r="25" spans="1:7" s="1" customFormat="1" ht="18" customHeight="1">
      <c r="A25" s="3">
        <v>12</v>
      </c>
      <c r="B25" s="136" t="s">
        <v>406</v>
      </c>
      <c r="C25" s="133" t="s">
        <v>1152</v>
      </c>
      <c r="D25" s="133" t="s">
        <v>1153</v>
      </c>
      <c r="E25" s="133" t="s">
        <v>1154</v>
      </c>
      <c r="F25" s="133" t="s">
        <v>106</v>
      </c>
      <c r="G25" s="111">
        <v>41</v>
      </c>
    </row>
    <row r="26" spans="1:7" s="1" customFormat="1" ht="24.75" customHeight="1">
      <c r="A26" s="3">
        <v>13</v>
      </c>
      <c r="B26" s="136" t="s">
        <v>69</v>
      </c>
      <c r="C26" s="134" t="s">
        <v>942</v>
      </c>
      <c r="D26" s="134" t="s">
        <v>943</v>
      </c>
      <c r="E26" s="134" t="s">
        <v>944</v>
      </c>
      <c r="F26" s="134" t="s">
        <v>106</v>
      </c>
      <c r="G26" s="111">
        <v>39</v>
      </c>
    </row>
    <row r="27" spans="1:7" s="1" customFormat="1" ht="25.5" customHeight="1">
      <c r="A27" s="3">
        <v>13</v>
      </c>
      <c r="B27" s="136" t="s">
        <v>69</v>
      </c>
      <c r="C27" s="133" t="s">
        <v>1401</v>
      </c>
      <c r="D27" s="133" t="s">
        <v>1155</v>
      </c>
      <c r="E27" s="133" t="s">
        <v>1156</v>
      </c>
      <c r="F27" s="133" t="s">
        <v>106</v>
      </c>
      <c r="G27" s="111">
        <v>33</v>
      </c>
    </row>
    <row r="28" spans="1:7" s="1" customFormat="1" ht="27" customHeight="1">
      <c r="A28" s="3">
        <v>14</v>
      </c>
      <c r="B28" s="105"/>
      <c r="C28" s="133" t="s">
        <v>1157</v>
      </c>
      <c r="D28" s="133" t="s">
        <v>1158</v>
      </c>
      <c r="E28" s="133" t="s">
        <v>1159</v>
      </c>
      <c r="F28" s="133" t="s">
        <v>106</v>
      </c>
      <c r="G28" s="111" t="s">
        <v>1403</v>
      </c>
    </row>
    <row r="29" spans="1:7" s="1" customFormat="1" ht="18" customHeight="1">
      <c r="A29" s="156"/>
      <c r="B29" s="106"/>
      <c r="C29" s="141"/>
      <c r="D29" s="142"/>
      <c r="E29" s="107"/>
      <c r="F29" s="108"/>
      <c r="G29" s="112"/>
    </row>
    <row r="30" spans="1:7" s="1" customFormat="1" ht="24.75" customHeight="1">
      <c r="A30" s="163" t="s">
        <v>905</v>
      </c>
      <c r="B30" s="163"/>
      <c r="C30" s="163"/>
      <c r="D30" s="163"/>
      <c r="E30" s="163"/>
      <c r="F30" s="163"/>
      <c r="G30" s="163"/>
    </row>
    <row r="31" spans="1:7" s="1" customFormat="1" ht="30" customHeight="1">
      <c r="A31" s="130">
        <v>1</v>
      </c>
      <c r="B31" s="134" t="s">
        <v>406</v>
      </c>
      <c r="C31" s="134" t="s">
        <v>1042</v>
      </c>
      <c r="D31" s="149" t="s">
        <v>1404</v>
      </c>
      <c r="E31" s="134" t="s">
        <v>1043</v>
      </c>
      <c r="F31" s="134" t="s">
        <v>125</v>
      </c>
      <c r="G31" s="5">
        <v>41</v>
      </c>
    </row>
    <row r="32" spans="1:7" s="1" customFormat="1" ht="30" customHeight="1">
      <c r="A32" s="130">
        <v>2</v>
      </c>
      <c r="B32" s="150" t="s">
        <v>69</v>
      </c>
      <c r="C32" s="151" t="s">
        <v>1093</v>
      </c>
      <c r="D32" s="152" t="s">
        <v>1094</v>
      </c>
      <c r="E32" s="153" t="s">
        <v>1043</v>
      </c>
      <c r="F32" s="153" t="s">
        <v>125</v>
      </c>
      <c r="G32" s="5">
        <v>36</v>
      </c>
    </row>
    <row r="33" spans="1:7" s="1" customFormat="1" ht="28.5" customHeight="1">
      <c r="A33" s="130">
        <v>3</v>
      </c>
      <c r="B33" s="133" t="s">
        <v>69</v>
      </c>
      <c r="C33" s="135" t="s">
        <v>1044</v>
      </c>
      <c r="D33" s="148" t="s">
        <v>1045</v>
      </c>
      <c r="E33" s="133" t="s">
        <v>1046</v>
      </c>
      <c r="F33" s="134" t="s">
        <v>125</v>
      </c>
      <c r="G33" s="5">
        <v>35</v>
      </c>
    </row>
    <row r="34" spans="1:7" s="1" customFormat="1" ht="31.5" customHeight="1">
      <c r="A34" s="130">
        <v>4</v>
      </c>
      <c r="B34" s="134" t="s">
        <v>406</v>
      </c>
      <c r="C34" s="154" t="s">
        <v>1397</v>
      </c>
      <c r="D34" s="148" t="s">
        <v>1405</v>
      </c>
      <c r="E34" s="134" t="s">
        <v>1398</v>
      </c>
      <c r="F34" s="134" t="s">
        <v>125</v>
      </c>
      <c r="G34" s="5">
        <v>35</v>
      </c>
    </row>
    <row r="35" spans="1:7" s="1" customFormat="1" ht="35.25" customHeight="1">
      <c r="A35" s="130">
        <v>5</v>
      </c>
      <c r="B35" s="133" t="s">
        <v>406</v>
      </c>
      <c r="C35" s="133" t="s">
        <v>1047</v>
      </c>
      <c r="D35" s="148" t="s">
        <v>1048</v>
      </c>
      <c r="E35" s="133" t="s">
        <v>1049</v>
      </c>
      <c r="F35" s="133" t="s">
        <v>125</v>
      </c>
      <c r="G35" s="2">
        <v>29</v>
      </c>
    </row>
    <row r="36" spans="1:7" s="28" customFormat="1" ht="18" customHeight="1">
      <c r="A36" s="156"/>
      <c r="B36" s="106"/>
      <c r="C36" s="141"/>
      <c r="D36" s="142"/>
      <c r="E36" s="107"/>
      <c r="F36" s="108"/>
      <c r="G36" s="112"/>
    </row>
    <row r="37" spans="1:7" s="1" customFormat="1" ht="21.75" customHeight="1">
      <c r="A37" s="163" t="s">
        <v>906</v>
      </c>
      <c r="B37" s="163"/>
      <c r="C37" s="163"/>
      <c r="D37" s="163"/>
      <c r="E37" s="163"/>
      <c r="F37" s="163"/>
      <c r="G37" s="163"/>
    </row>
    <row r="38" spans="1:7" s="1" customFormat="1" ht="17.25" customHeight="1">
      <c r="A38" s="3">
        <v>1</v>
      </c>
      <c r="B38" s="135" t="s">
        <v>407</v>
      </c>
      <c r="C38" s="135" t="s">
        <v>1315</v>
      </c>
      <c r="D38" s="133" t="s">
        <v>1316</v>
      </c>
      <c r="E38" s="133" t="s">
        <v>929</v>
      </c>
      <c r="F38" s="133" t="s">
        <v>133</v>
      </c>
      <c r="G38" s="94">
        <v>55</v>
      </c>
    </row>
    <row r="39" spans="1:7" s="1" customFormat="1" ht="34.5" customHeight="1">
      <c r="A39" s="3">
        <v>2</v>
      </c>
      <c r="B39" s="135" t="s">
        <v>69</v>
      </c>
      <c r="C39" s="135" t="s">
        <v>1299</v>
      </c>
      <c r="D39" s="133" t="s">
        <v>1300</v>
      </c>
      <c r="E39" s="133" t="s">
        <v>947</v>
      </c>
      <c r="F39" s="133" t="s">
        <v>133</v>
      </c>
      <c r="G39" s="94">
        <v>54</v>
      </c>
    </row>
    <row r="40" spans="1:7" s="1" customFormat="1" ht="24.75" customHeight="1">
      <c r="A40" s="3">
        <v>3</v>
      </c>
      <c r="B40" s="135" t="s">
        <v>407</v>
      </c>
      <c r="C40" s="135" t="s">
        <v>1263</v>
      </c>
      <c r="D40" s="133" t="s">
        <v>1264</v>
      </c>
      <c r="E40" s="133" t="s">
        <v>1275</v>
      </c>
      <c r="F40" s="133" t="s">
        <v>133</v>
      </c>
      <c r="G40" s="94">
        <v>53</v>
      </c>
    </row>
    <row r="41" spans="1:7" s="1" customFormat="1" ht="24.75" customHeight="1">
      <c r="A41" s="3">
        <v>4</v>
      </c>
      <c r="B41" s="135" t="s">
        <v>69</v>
      </c>
      <c r="C41" s="135" t="s">
        <v>1306</v>
      </c>
      <c r="D41" s="133" t="s">
        <v>1307</v>
      </c>
      <c r="E41" s="133" t="s">
        <v>929</v>
      </c>
      <c r="F41" s="133" t="s">
        <v>133</v>
      </c>
      <c r="G41" s="94">
        <v>52</v>
      </c>
    </row>
    <row r="42" spans="1:7" s="1" customFormat="1" ht="39" customHeight="1">
      <c r="A42" s="3">
        <v>5</v>
      </c>
      <c r="B42" s="135" t="s">
        <v>69</v>
      </c>
      <c r="C42" s="135" t="s">
        <v>1254</v>
      </c>
      <c r="D42" s="133" t="s">
        <v>1255</v>
      </c>
      <c r="E42" s="133" t="s">
        <v>947</v>
      </c>
      <c r="F42" s="133" t="s">
        <v>133</v>
      </c>
      <c r="G42" s="94">
        <v>51</v>
      </c>
    </row>
    <row r="43" spans="1:7" s="1" customFormat="1" ht="23.25" customHeight="1">
      <c r="A43" s="3">
        <v>6</v>
      </c>
      <c r="B43" s="135" t="s">
        <v>69</v>
      </c>
      <c r="C43" s="135" t="s">
        <v>1393</v>
      </c>
      <c r="D43" s="133" t="s">
        <v>930</v>
      </c>
      <c r="E43" s="133" t="s">
        <v>929</v>
      </c>
      <c r="F43" s="133" t="s">
        <v>133</v>
      </c>
      <c r="G43" s="94">
        <v>48</v>
      </c>
    </row>
    <row r="44" spans="1:7" s="1" customFormat="1" ht="24" customHeight="1">
      <c r="A44" s="3">
        <v>7</v>
      </c>
      <c r="B44" s="135" t="s">
        <v>69</v>
      </c>
      <c r="C44" s="135" t="s">
        <v>935</v>
      </c>
      <c r="D44" s="134" t="s">
        <v>931</v>
      </c>
      <c r="E44" s="134" t="s">
        <v>929</v>
      </c>
      <c r="F44" s="134" t="s">
        <v>133</v>
      </c>
      <c r="G44" s="94">
        <v>48</v>
      </c>
    </row>
    <row r="45" spans="1:7" s="1" customFormat="1" ht="22.5" customHeight="1">
      <c r="A45" s="3">
        <v>8</v>
      </c>
      <c r="B45" s="135" t="s">
        <v>69</v>
      </c>
      <c r="C45" s="135" t="s">
        <v>1286</v>
      </c>
      <c r="D45" s="133" t="s">
        <v>1287</v>
      </c>
      <c r="E45" s="133" t="s">
        <v>1275</v>
      </c>
      <c r="F45" s="133" t="s">
        <v>133</v>
      </c>
      <c r="G45" s="94">
        <v>48</v>
      </c>
    </row>
    <row r="46" spans="1:7" s="1" customFormat="1" ht="23.25" customHeight="1">
      <c r="A46" s="3">
        <v>9</v>
      </c>
      <c r="B46" s="135" t="s">
        <v>406</v>
      </c>
      <c r="C46" s="135" t="s">
        <v>1041</v>
      </c>
      <c r="D46" s="133" t="s">
        <v>928</v>
      </c>
      <c r="E46" s="133" t="s">
        <v>929</v>
      </c>
      <c r="F46" s="134" t="s">
        <v>133</v>
      </c>
      <c r="G46" s="94">
        <v>46</v>
      </c>
    </row>
    <row r="47" spans="1:7" s="1" customFormat="1" ht="25.5" customHeight="1">
      <c r="A47" s="3">
        <v>10</v>
      </c>
      <c r="B47" s="135" t="s">
        <v>69</v>
      </c>
      <c r="C47" s="135" t="s">
        <v>963</v>
      </c>
      <c r="D47" s="134" t="s">
        <v>1015</v>
      </c>
      <c r="E47" s="134" t="s">
        <v>1016</v>
      </c>
      <c r="F47" s="134" t="s">
        <v>133</v>
      </c>
      <c r="G47" s="94">
        <v>45</v>
      </c>
    </row>
    <row r="48" spans="1:7" s="1" customFormat="1" ht="17.25" customHeight="1">
      <c r="A48" s="3">
        <v>11</v>
      </c>
      <c r="B48" s="135" t="s">
        <v>69</v>
      </c>
      <c r="C48" s="135" t="s">
        <v>1282</v>
      </c>
      <c r="D48" s="133" t="s">
        <v>1283</v>
      </c>
      <c r="E48" s="133" t="s">
        <v>929</v>
      </c>
      <c r="F48" s="133" t="s">
        <v>133</v>
      </c>
      <c r="G48" s="94">
        <v>45</v>
      </c>
    </row>
    <row r="49" spans="1:7" s="1" customFormat="1" ht="24" customHeight="1">
      <c r="A49" s="3">
        <v>12</v>
      </c>
      <c r="B49" s="135" t="s">
        <v>406</v>
      </c>
      <c r="C49" s="135" t="s">
        <v>1294</v>
      </c>
      <c r="D49" s="133" t="s">
        <v>1295</v>
      </c>
      <c r="E49" s="133" t="s">
        <v>993</v>
      </c>
      <c r="F49" s="133" t="s">
        <v>133</v>
      </c>
      <c r="G49" s="94">
        <v>44</v>
      </c>
    </row>
    <row r="50" spans="1:7" s="1" customFormat="1" ht="24" customHeight="1">
      <c r="A50" s="3">
        <v>13</v>
      </c>
      <c r="B50" s="135" t="s">
        <v>406</v>
      </c>
      <c r="C50" s="135" t="s">
        <v>1237</v>
      </c>
      <c r="D50" s="133" t="s">
        <v>1238</v>
      </c>
      <c r="E50" s="133" t="s">
        <v>1239</v>
      </c>
      <c r="F50" s="133" t="s">
        <v>133</v>
      </c>
      <c r="G50" s="94">
        <v>44</v>
      </c>
    </row>
    <row r="51" spans="1:7" s="1" customFormat="1" ht="17.25" customHeight="1">
      <c r="A51" s="3">
        <v>14</v>
      </c>
      <c r="B51" s="135" t="s">
        <v>69</v>
      </c>
      <c r="C51" s="135" t="s">
        <v>1395</v>
      </c>
      <c r="D51" s="133" t="s">
        <v>1274</v>
      </c>
      <c r="E51" s="133" t="s">
        <v>1275</v>
      </c>
      <c r="F51" s="133" t="s">
        <v>133</v>
      </c>
      <c r="G51" s="94">
        <v>44</v>
      </c>
    </row>
    <row r="52" spans="1:7" s="1" customFormat="1" ht="25.5" customHeight="1">
      <c r="A52" s="3">
        <v>15</v>
      </c>
      <c r="B52" s="135" t="s">
        <v>407</v>
      </c>
      <c r="C52" s="135" t="s">
        <v>1290</v>
      </c>
      <c r="D52" s="133" t="s">
        <v>1291</v>
      </c>
      <c r="E52" s="133" t="s">
        <v>1016</v>
      </c>
      <c r="F52" s="133" t="s">
        <v>133</v>
      </c>
      <c r="G52" s="94">
        <v>44</v>
      </c>
    </row>
    <row r="53" spans="1:7" s="1" customFormat="1" ht="25.5" customHeight="1">
      <c r="A53" s="3">
        <v>16</v>
      </c>
      <c r="B53" s="135" t="s">
        <v>406</v>
      </c>
      <c r="C53" s="135" t="s">
        <v>955</v>
      </c>
      <c r="D53" s="133" t="s">
        <v>956</v>
      </c>
      <c r="E53" s="133" t="s">
        <v>929</v>
      </c>
      <c r="F53" s="133" t="s">
        <v>133</v>
      </c>
      <c r="G53" s="94">
        <v>43</v>
      </c>
    </row>
    <row r="54" spans="1:7" s="1" customFormat="1" ht="24" customHeight="1">
      <c r="A54" s="3">
        <v>17</v>
      </c>
      <c r="B54" s="135" t="s">
        <v>69</v>
      </c>
      <c r="C54" s="135" t="s">
        <v>1279</v>
      </c>
      <c r="D54" s="133" t="s">
        <v>1280</v>
      </c>
      <c r="E54" s="133" t="s">
        <v>1281</v>
      </c>
      <c r="F54" s="133" t="s">
        <v>133</v>
      </c>
      <c r="G54" s="94">
        <v>43</v>
      </c>
    </row>
    <row r="55" spans="1:7" s="1" customFormat="1" ht="17.25" customHeight="1">
      <c r="A55" s="3">
        <v>18</v>
      </c>
      <c r="B55" s="135" t="s">
        <v>69</v>
      </c>
      <c r="C55" s="135" t="s">
        <v>1249</v>
      </c>
      <c r="D55" s="133" t="s">
        <v>1250</v>
      </c>
      <c r="E55" s="133" t="s">
        <v>1251</v>
      </c>
      <c r="F55" s="133" t="s">
        <v>133</v>
      </c>
      <c r="G55" s="94">
        <v>42</v>
      </c>
    </row>
    <row r="56" spans="1:7" s="1" customFormat="1" ht="17.25" customHeight="1">
      <c r="A56" s="3">
        <v>19</v>
      </c>
      <c r="B56" s="135" t="s">
        <v>69</v>
      </c>
      <c r="C56" s="135" t="s">
        <v>963</v>
      </c>
      <c r="D56" s="134" t="s">
        <v>964</v>
      </c>
      <c r="E56" s="134" t="s">
        <v>965</v>
      </c>
      <c r="F56" s="134" t="s">
        <v>133</v>
      </c>
      <c r="G56" s="94">
        <v>40</v>
      </c>
    </row>
    <row r="57" spans="1:7" s="1" customFormat="1" ht="17.25" customHeight="1">
      <c r="A57" s="3">
        <v>20</v>
      </c>
      <c r="B57" s="135" t="s">
        <v>69</v>
      </c>
      <c r="C57" s="135" t="s">
        <v>991</v>
      </c>
      <c r="D57" s="133" t="s">
        <v>992</v>
      </c>
      <c r="E57" s="133" t="s">
        <v>993</v>
      </c>
      <c r="F57" s="133" t="s">
        <v>133</v>
      </c>
      <c r="G57" s="94">
        <v>40</v>
      </c>
    </row>
    <row r="58" spans="1:7" s="1" customFormat="1" ht="25.5" customHeight="1">
      <c r="A58" s="3">
        <v>21</v>
      </c>
      <c r="B58" s="135" t="s">
        <v>69</v>
      </c>
      <c r="C58" s="135" t="s">
        <v>994</v>
      </c>
      <c r="D58" s="133" t="s">
        <v>995</v>
      </c>
      <c r="E58" s="133" t="s">
        <v>996</v>
      </c>
      <c r="F58" s="133" t="s">
        <v>133</v>
      </c>
      <c r="G58" s="94">
        <v>40</v>
      </c>
    </row>
    <row r="59" spans="1:7" s="1" customFormat="1" ht="17.25" customHeight="1">
      <c r="A59" s="3">
        <v>22</v>
      </c>
      <c r="B59" s="135" t="s">
        <v>69</v>
      </c>
      <c r="C59" s="135" t="s">
        <v>1020</v>
      </c>
      <c r="D59" s="133" t="s">
        <v>1021</v>
      </c>
      <c r="E59" s="133" t="s">
        <v>993</v>
      </c>
      <c r="F59" s="133" t="s">
        <v>133</v>
      </c>
      <c r="G59" s="94">
        <v>40</v>
      </c>
    </row>
    <row r="60" spans="1:7" s="1" customFormat="1" ht="24.75" customHeight="1">
      <c r="A60" s="3">
        <v>23</v>
      </c>
      <c r="B60" s="135" t="s">
        <v>69</v>
      </c>
      <c r="C60" s="135" t="s">
        <v>1252</v>
      </c>
      <c r="D60" s="133" t="s">
        <v>1253</v>
      </c>
      <c r="E60" s="133" t="s">
        <v>947</v>
      </c>
      <c r="F60" s="133" t="s">
        <v>133</v>
      </c>
      <c r="G60" s="94">
        <v>40</v>
      </c>
    </row>
    <row r="61" spans="1:7" s="1" customFormat="1" ht="22.5" customHeight="1">
      <c r="A61" s="3">
        <v>24</v>
      </c>
      <c r="B61" s="135" t="s">
        <v>406</v>
      </c>
      <c r="C61" s="135" t="s">
        <v>1256</v>
      </c>
      <c r="D61" s="133" t="s">
        <v>1257</v>
      </c>
      <c r="E61" s="133" t="s">
        <v>1239</v>
      </c>
      <c r="F61" s="133" t="s">
        <v>133</v>
      </c>
      <c r="G61" s="94">
        <v>40</v>
      </c>
    </row>
    <row r="62" spans="1:7" s="1" customFormat="1" ht="26.25" customHeight="1">
      <c r="A62" s="3">
        <v>25</v>
      </c>
      <c r="B62" s="135" t="s">
        <v>406</v>
      </c>
      <c r="C62" s="135" t="s">
        <v>1261</v>
      </c>
      <c r="D62" s="133" t="s">
        <v>1262</v>
      </c>
      <c r="E62" s="133" t="s">
        <v>929</v>
      </c>
      <c r="F62" s="133" t="s">
        <v>133</v>
      </c>
      <c r="G62" s="94">
        <v>40</v>
      </c>
    </row>
    <row r="63" spans="1:7" s="1" customFormat="1" ht="17.25" customHeight="1">
      <c r="A63" s="3">
        <v>26</v>
      </c>
      <c r="B63" s="135" t="s">
        <v>406</v>
      </c>
      <c r="C63" s="135" t="s">
        <v>1303</v>
      </c>
      <c r="D63" s="133" t="s">
        <v>1304</v>
      </c>
      <c r="E63" s="133" t="s">
        <v>1305</v>
      </c>
      <c r="F63" s="133" t="s">
        <v>133</v>
      </c>
      <c r="G63" s="94">
        <v>40</v>
      </c>
    </row>
    <row r="64" spans="1:7" s="1" customFormat="1" ht="24" customHeight="1">
      <c r="A64" s="3">
        <v>27</v>
      </c>
      <c r="B64" s="135" t="s">
        <v>406</v>
      </c>
      <c r="C64" s="135" t="s">
        <v>1009</v>
      </c>
      <c r="D64" s="133" t="s">
        <v>1010</v>
      </c>
      <c r="E64" s="133" t="s">
        <v>1394</v>
      </c>
      <c r="F64" s="133" t="s">
        <v>133</v>
      </c>
      <c r="G64" s="94">
        <v>39</v>
      </c>
    </row>
    <row r="65" spans="1:7" s="1" customFormat="1" ht="21.75" customHeight="1">
      <c r="A65" s="3">
        <v>28</v>
      </c>
      <c r="B65" s="135" t="s">
        <v>406</v>
      </c>
      <c r="C65" s="135" t="s">
        <v>1025</v>
      </c>
      <c r="D65" s="133" t="s">
        <v>1026</v>
      </c>
      <c r="E65" s="133" t="s">
        <v>1027</v>
      </c>
      <c r="F65" s="133" t="s">
        <v>133</v>
      </c>
      <c r="G65" s="94">
        <v>39</v>
      </c>
    </row>
    <row r="66" spans="1:7" s="1" customFormat="1" ht="17.25" customHeight="1">
      <c r="A66" s="3">
        <v>29</v>
      </c>
      <c r="B66" s="135" t="s">
        <v>406</v>
      </c>
      <c r="C66" s="135" t="s">
        <v>1247</v>
      </c>
      <c r="D66" s="133" t="s">
        <v>1248</v>
      </c>
      <c r="E66" s="133" t="s">
        <v>965</v>
      </c>
      <c r="F66" s="133" t="s">
        <v>133</v>
      </c>
      <c r="G66" s="94">
        <v>39</v>
      </c>
    </row>
    <row r="67" spans="1:7" s="1" customFormat="1" ht="26.25" customHeight="1">
      <c r="A67" s="3">
        <v>30</v>
      </c>
      <c r="B67" s="135" t="s">
        <v>69</v>
      </c>
      <c r="C67" s="135" t="s">
        <v>1258</v>
      </c>
      <c r="D67" s="133" t="s">
        <v>1259</v>
      </c>
      <c r="E67" s="133" t="s">
        <v>1260</v>
      </c>
      <c r="F67" s="133" t="s">
        <v>133</v>
      </c>
      <c r="G67" s="94">
        <v>39</v>
      </c>
    </row>
    <row r="68" spans="1:7" s="1" customFormat="1" ht="27" customHeight="1">
      <c r="A68" s="3">
        <v>31</v>
      </c>
      <c r="B68" s="135" t="s">
        <v>69</v>
      </c>
      <c r="C68" s="135" t="s">
        <v>1284</v>
      </c>
      <c r="D68" s="133" t="s">
        <v>1285</v>
      </c>
      <c r="E68" s="133" t="s">
        <v>1024</v>
      </c>
      <c r="F68" s="133" t="s">
        <v>133</v>
      </c>
      <c r="G68" s="94">
        <v>39</v>
      </c>
    </row>
    <row r="69" spans="1:7" s="1" customFormat="1" ht="24.75" customHeight="1">
      <c r="A69" s="3">
        <v>32</v>
      </c>
      <c r="B69" s="135" t="s">
        <v>406</v>
      </c>
      <c r="C69" s="135" t="s">
        <v>1301</v>
      </c>
      <c r="D69" s="133" t="s">
        <v>1302</v>
      </c>
      <c r="E69" s="133" t="s">
        <v>929</v>
      </c>
      <c r="F69" s="133" t="s">
        <v>133</v>
      </c>
      <c r="G69" s="94">
        <v>39</v>
      </c>
    </row>
    <row r="70" spans="1:7" s="1" customFormat="1" ht="24.75" customHeight="1">
      <c r="A70" s="3">
        <v>33</v>
      </c>
      <c r="B70" s="135" t="s">
        <v>407</v>
      </c>
      <c r="C70" s="135" t="s">
        <v>1288</v>
      </c>
      <c r="D70" s="135" t="s">
        <v>1289</v>
      </c>
      <c r="E70" s="135" t="s">
        <v>1016</v>
      </c>
      <c r="F70" s="135" t="s">
        <v>133</v>
      </c>
      <c r="G70" s="94">
        <v>38</v>
      </c>
    </row>
    <row r="71" spans="1:7" s="1" customFormat="1" ht="24.75" customHeight="1">
      <c r="A71" s="3">
        <v>34</v>
      </c>
      <c r="B71" s="135" t="s">
        <v>406</v>
      </c>
      <c r="C71" s="135" t="s">
        <v>1012</v>
      </c>
      <c r="D71" s="133" t="s">
        <v>1010</v>
      </c>
      <c r="E71" s="133" t="s">
        <v>1011</v>
      </c>
      <c r="F71" s="133" t="s">
        <v>133</v>
      </c>
      <c r="G71" s="94">
        <v>37</v>
      </c>
    </row>
    <row r="72" spans="1:7" s="1" customFormat="1" ht="34.5" customHeight="1">
      <c r="A72" s="3">
        <v>35</v>
      </c>
      <c r="B72" s="135" t="s">
        <v>406</v>
      </c>
      <c r="C72" s="135" t="s">
        <v>1013</v>
      </c>
      <c r="D72" s="133" t="s">
        <v>1010</v>
      </c>
      <c r="E72" s="133" t="s">
        <v>1014</v>
      </c>
      <c r="F72" s="133" t="s">
        <v>133</v>
      </c>
      <c r="G72" s="94">
        <v>37</v>
      </c>
    </row>
    <row r="73" spans="1:7" s="1" customFormat="1" ht="24.75" customHeight="1">
      <c r="A73" s="3">
        <v>36</v>
      </c>
      <c r="B73" s="135" t="s">
        <v>69</v>
      </c>
      <c r="C73" s="135" t="s">
        <v>1240</v>
      </c>
      <c r="D73" s="133" t="s">
        <v>1241</v>
      </c>
      <c r="E73" s="133" t="s">
        <v>993</v>
      </c>
      <c r="F73" s="133" t="s">
        <v>133</v>
      </c>
      <c r="G73" s="94">
        <v>37</v>
      </c>
    </row>
    <row r="74" spans="1:7" s="1" customFormat="1" ht="27.75" customHeight="1">
      <c r="A74" s="3">
        <v>37</v>
      </c>
      <c r="B74" s="135" t="s">
        <v>69</v>
      </c>
      <c r="C74" s="135" t="s">
        <v>945</v>
      </c>
      <c r="D74" s="134" t="s">
        <v>946</v>
      </c>
      <c r="E74" s="134" t="s">
        <v>947</v>
      </c>
      <c r="F74" s="134" t="s">
        <v>133</v>
      </c>
      <c r="G74" s="94">
        <v>36</v>
      </c>
    </row>
    <row r="75" spans="1:7" s="1" customFormat="1" ht="27.75" customHeight="1">
      <c r="A75" s="3">
        <v>38</v>
      </c>
      <c r="B75" s="135" t="s">
        <v>407</v>
      </c>
      <c r="C75" s="135" t="s">
        <v>1242</v>
      </c>
      <c r="D75" s="133" t="s">
        <v>1243</v>
      </c>
      <c r="E75" s="133" t="s">
        <v>1244</v>
      </c>
      <c r="F75" s="133" t="s">
        <v>133</v>
      </c>
      <c r="G75" s="94">
        <v>35</v>
      </c>
    </row>
    <row r="76" spans="1:7" s="1" customFormat="1" ht="27" customHeight="1">
      <c r="A76" s="3">
        <v>39</v>
      </c>
      <c r="B76" s="135" t="s">
        <v>406</v>
      </c>
      <c r="C76" s="135" t="s">
        <v>1270</v>
      </c>
      <c r="D76" s="133" t="s">
        <v>1271</v>
      </c>
      <c r="E76" s="133" t="s">
        <v>993</v>
      </c>
      <c r="F76" s="133" t="s">
        <v>133</v>
      </c>
      <c r="G76" s="94">
        <v>35</v>
      </c>
    </row>
    <row r="77" spans="1:7" s="1" customFormat="1" ht="22.5" customHeight="1">
      <c r="A77" s="3">
        <v>40</v>
      </c>
      <c r="B77" s="135" t="s">
        <v>69</v>
      </c>
      <c r="C77" s="135" t="s">
        <v>1022</v>
      </c>
      <c r="D77" s="133" t="s">
        <v>1023</v>
      </c>
      <c r="E77" s="133" t="s">
        <v>1024</v>
      </c>
      <c r="F77" s="133" t="s">
        <v>133</v>
      </c>
      <c r="G77" s="94">
        <v>34</v>
      </c>
    </row>
    <row r="78" spans="1:7" s="1" customFormat="1" ht="24.75" customHeight="1">
      <c r="A78" s="3">
        <v>41</v>
      </c>
      <c r="B78" s="135" t="s">
        <v>407</v>
      </c>
      <c r="C78" s="135" t="s">
        <v>1296</v>
      </c>
      <c r="D78" s="133" t="s">
        <v>1297</v>
      </c>
      <c r="E78" s="133" t="s">
        <v>1298</v>
      </c>
      <c r="F78" s="133" t="s">
        <v>133</v>
      </c>
      <c r="G78" s="94">
        <v>34</v>
      </c>
    </row>
    <row r="79" spans="1:7" s="1" customFormat="1" ht="23.25" customHeight="1">
      <c r="A79" s="3">
        <v>42</v>
      </c>
      <c r="B79" s="135" t="s">
        <v>69</v>
      </c>
      <c r="C79" s="135" t="s">
        <v>1267</v>
      </c>
      <c r="D79" s="133" t="s">
        <v>1268</v>
      </c>
      <c r="E79" s="133" t="s">
        <v>1269</v>
      </c>
      <c r="F79" s="133" t="s">
        <v>133</v>
      </c>
      <c r="G79" s="94">
        <v>33</v>
      </c>
    </row>
    <row r="80" spans="1:7" s="1" customFormat="1" ht="24.75" customHeight="1">
      <c r="A80" s="3">
        <v>43</v>
      </c>
      <c r="B80" s="135" t="s">
        <v>406</v>
      </c>
      <c r="C80" s="135" t="s">
        <v>1276</v>
      </c>
      <c r="D80" s="133" t="s">
        <v>1277</v>
      </c>
      <c r="E80" s="133" t="s">
        <v>1278</v>
      </c>
      <c r="F80" s="133" t="s">
        <v>133</v>
      </c>
      <c r="G80" s="94">
        <v>32</v>
      </c>
    </row>
    <row r="81" spans="1:7" s="1" customFormat="1" ht="25.5" customHeight="1">
      <c r="A81" s="3">
        <v>44</v>
      </c>
      <c r="B81" s="135" t="s">
        <v>69</v>
      </c>
      <c r="C81" s="135" t="s">
        <v>1017</v>
      </c>
      <c r="D81" s="133" t="s">
        <v>1018</v>
      </c>
      <c r="E81" s="133" t="s">
        <v>1019</v>
      </c>
      <c r="F81" s="133" t="s">
        <v>133</v>
      </c>
      <c r="G81" s="94">
        <v>29</v>
      </c>
    </row>
    <row r="82" spans="1:7" s="1" customFormat="1" ht="24.75" customHeight="1">
      <c r="A82" s="3">
        <v>45</v>
      </c>
      <c r="B82" s="135" t="s">
        <v>406</v>
      </c>
      <c r="C82" s="135" t="s">
        <v>1308</v>
      </c>
      <c r="D82" s="133" t="s">
        <v>1309</v>
      </c>
      <c r="E82" s="133" t="s">
        <v>1310</v>
      </c>
      <c r="F82" s="134" t="s">
        <v>133</v>
      </c>
      <c r="G82" s="94">
        <v>26</v>
      </c>
    </row>
    <row r="83" spans="1:7" s="1" customFormat="1" ht="25.5" customHeight="1">
      <c r="A83" s="3">
        <v>46</v>
      </c>
      <c r="B83" s="135" t="s">
        <v>406</v>
      </c>
      <c r="C83" s="135" t="s">
        <v>1399</v>
      </c>
      <c r="D83" s="135" t="s">
        <v>1400</v>
      </c>
      <c r="E83" s="135" t="s">
        <v>965</v>
      </c>
      <c r="F83" s="135" t="s">
        <v>133</v>
      </c>
      <c r="G83" s="94" t="s">
        <v>1403</v>
      </c>
    </row>
    <row r="84" spans="1:7" s="1" customFormat="1" ht="24" customHeight="1">
      <c r="A84" s="3">
        <v>47</v>
      </c>
      <c r="B84" s="135" t="s">
        <v>69</v>
      </c>
      <c r="C84" s="135" t="s">
        <v>1245</v>
      </c>
      <c r="D84" s="135" t="s">
        <v>1246</v>
      </c>
      <c r="E84" s="135" t="s">
        <v>1016</v>
      </c>
      <c r="F84" s="135" t="s">
        <v>133</v>
      </c>
      <c r="G84" s="94" t="s">
        <v>1403</v>
      </c>
    </row>
    <row r="85" spans="1:7" s="1" customFormat="1" ht="24" customHeight="1">
      <c r="A85" s="3">
        <v>48</v>
      </c>
      <c r="B85" s="135" t="s">
        <v>69</v>
      </c>
      <c r="C85" s="135" t="s">
        <v>1265</v>
      </c>
      <c r="D85" s="135" t="s">
        <v>1266</v>
      </c>
      <c r="E85" s="135" t="s">
        <v>947</v>
      </c>
      <c r="F85" s="135" t="s">
        <v>133</v>
      </c>
      <c r="G85" s="94" t="s">
        <v>1403</v>
      </c>
    </row>
    <row r="86" spans="1:7" s="1" customFormat="1" ht="22.5" customHeight="1">
      <c r="A86" s="3">
        <v>49</v>
      </c>
      <c r="B86" s="135" t="s">
        <v>406</v>
      </c>
      <c r="C86" s="135" t="s">
        <v>1272</v>
      </c>
      <c r="D86" s="135" t="s">
        <v>1273</v>
      </c>
      <c r="E86" s="135" t="s">
        <v>929</v>
      </c>
      <c r="F86" s="135" t="s">
        <v>133</v>
      </c>
      <c r="G86" s="94" t="s">
        <v>1403</v>
      </c>
    </row>
    <row r="87" spans="1:7" s="1" customFormat="1" ht="22.5" customHeight="1">
      <c r="A87" s="3">
        <v>50</v>
      </c>
      <c r="B87" s="135" t="s">
        <v>69</v>
      </c>
      <c r="C87" s="135" t="s">
        <v>1396</v>
      </c>
      <c r="D87" s="135" t="s">
        <v>1292</v>
      </c>
      <c r="E87" s="135" t="s">
        <v>1293</v>
      </c>
      <c r="F87" s="135" t="s">
        <v>133</v>
      </c>
      <c r="G87" s="94" t="s">
        <v>1403</v>
      </c>
    </row>
    <row r="88" spans="1:7" s="1" customFormat="1" ht="24.75" customHeight="1">
      <c r="A88" s="3">
        <v>51</v>
      </c>
      <c r="B88" s="135" t="s">
        <v>406</v>
      </c>
      <c r="C88" s="135" t="s">
        <v>1311</v>
      </c>
      <c r="D88" s="135" t="s">
        <v>1312</v>
      </c>
      <c r="E88" s="135" t="s">
        <v>993</v>
      </c>
      <c r="F88" s="135" t="s">
        <v>133</v>
      </c>
      <c r="G88" s="94" t="s">
        <v>1403</v>
      </c>
    </row>
    <row r="89" spans="1:7" s="1" customFormat="1" ht="21.75" customHeight="1">
      <c r="A89" s="3">
        <v>52</v>
      </c>
      <c r="B89" s="135" t="s">
        <v>407</v>
      </c>
      <c r="C89" s="135" t="s">
        <v>1313</v>
      </c>
      <c r="D89" s="135" t="s">
        <v>1314</v>
      </c>
      <c r="E89" s="135" t="s">
        <v>1260</v>
      </c>
      <c r="F89" s="135" t="s">
        <v>133</v>
      </c>
      <c r="G89" s="94" t="s">
        <v>1403</v>
      </c>
    </row>
    <row r="90" spans="1:7" s="1" customFormat="1" ht="24" customHeight="1">
      <c r="A90" s="3">
        <v>53</v>
      </c>
      <c r="B90" s="135" t="s">
        <v>69</v>
      </c>
      <c r="C90" s="135" t="s">
        <v>1317</v>
      </c>
      <c r="D90" s="135" t="s">
        <v>1318</v>
      </c>
      <c r="E90" s="135" t="s">
        <v>1016</v>
      </c>
      <c r="F90" s="135" t="s">
        <v>133</v>
      </c>
      <c r="G90" s="94" t="s">
        <v>1403</v>
      </c>
    </row>
    <row r="91" spans="1:7" s="1" customFormat="1" ht="17.25" customHeight="1">
      <c r="A91" s="3"/>
      <c r="B91" s="105"/>
      <c r="C91" s="139"/>
      <c r="D91" s="140"/>
      <c r="E91" s="86"/>
      <c r="F91" s="51"/>
      <c r="G91" s="111"/>
    </row>
    <row r="92" spans="1:7" s="1" customFormat="1" ht="18" customHeight="1">
      <c r="A92" s="156"/>
      <c r="B92" s="106"/>
      <c r="C92" s="141"/>
      <c r="D92" s="142"/>
      <c r="E92" s="107"/>
      <c r="F92" s="108"/>
      <c r="G92" s="112"/>
    </row>
    <row r="93" spans="1:7" s="1" customFormat="1" ht="18" customHeight="1">
      <c r="A93" s="156"/>
      <c r="B93" s="106"/>
      <c r="C93" s="141"/>
      <c r="D93" s="142"/>
      <c r="E93" s="107"/>
      <c r="F93" s="108"/>
      <c r="G93" s="112"/>
    </row>
    <row r="94" spans="1:7" s="1" customFormat="1" ht="18" customHeight="1">
      <c r="A94" s="163" t="s">
        <v>912</v>
      </c>
      <c r="B94" s="163"/>
      <c r="C94" s="163"/>
      <c r="D94" s="163"/>
      <c r="E94" s="163"/>
      <c r="F94" s="163"/>
      <c r="G94" s="163"/>
    </row>
    <row r="95" spans="1:7" s="1" customFormat="1" ht="18" customHeight="1">
      <c r="A95" s="3">
        <v>1</v>
      </c>
      <c r="B95" s="133" t="s">
        <v>69</v>
      </c>
      <c r="C95" s="133" t="s">
        <v>963</v>
      </c>
      <c r="D95" s="133" t="s">
        <v>1053</v>
      </c>
      <c r="E95" s="133" t="s">
        <v>845</v>
      </c>
      <c r="F95" s="133" t="s">
        <v>153</v>
      </c>
      <c r="G95" s="111">
        <v>40</v>
      </c>
    </row>
    <row r="96" spans="1:7" s="1" customFormat="1" ht="18" customHeight="1">
      <c r="A96" s="3">
        <v>2</v>
      </c>
      <c r="B96" s="134" t="s">
        <v>69</v>
      </c>
      <c r="C96" s="134" t="s">
        <v>1050</v>
      </c>
      <c r="D96" s="134" t="s">
        <v>1052</v>
      </c>
      <c r="E96" s="134" t="s">
        <v>1051</v>
      </c>
      <c r="F96" s="134" t="s">
        <v>153</v>
      </c>
      <c r="G96" s="111">
        <v>39</v>
      </c>
    </row>
    <row r="97" spans="1:7" s="1" customFormat="1" ht="18" customHeight="1">
      <c r="A97" s="156"/>
      <c r="B97" s="106"/>
      <c r="C97" s="141"/>
      <c r="D97" s="142"/>
      <c r="E97" s="107"/>
      <c r="F97" s="108"/>
      <c r="G97" s="110"/>
    </row>
    <row r="98" spans="1:7" s="1" customFormat="1" ht="18" customHeight="1">
      <c r="A98" s="163" t="s">
        <v>911</v>
      </c>
      <c r="B98" s="163"/>
      <c r="C98" s="163"/>
      <c r="D98" s="163"/>
      <c r="E98" s="163"/>
      <c r="F98" s="163"/>
      <c r="G98" s="163"/>
    </row>
    <row r="99" spans="1:7" s="1" customFormat="1" ht="37.5" customHeight="1">
      <c r="A99" s="3">
        <v>1</v>
      </c>
      <c r="B99" s="136" t="s">
        <v>69</v>
      </c>
      <c r="C99" s="133" t="s">
        <v>1184</v>
      </c>
      <c r="D99" s="133" t="s">
        <v>1185</v>
      </c>
      <c r="E99" s="133" t="s">
        <v>1175</v>
      </c>
      <c r="F99" s="131" t="s">
        <v>182</v>
      </c>
      <c r="G99" s="94">
        <v>49</v>
      </c>
    </row>
    <row r="100" spans="1:7" s="1" customFormat="1" ht="27" customHeight="1">
      <c r="A100" s="3">
        <v>2</v>
      </c>
      <c r="B100" s="136" t="s">
        <v>69</v>
      </c>
      <c r="C100" s="133" t="s">
        <v>1218</v>
      </c>
      <c r="D100" s="133" t="s">
        <v>1219</v>
      </c>
      <c r="E100" s="133" t="s">
        <v>1175</v>
      </c>
      <c r="F100" s="131" t="s">
        <v>182</v>
      </c>
      <c r="G100" s="94">
        <v>49</v>
      </c>
    </row>
    <row r="101" spans="1:7" s="1" customFormat="1" ht="26.25" customHeight="1">
      <c r="A101" s="3">
        <v>3</v>
      </c>
      <c r="B101" s="135" t="s">
        <v>69</v>
      </c>
      <c r="C101" s="133" t="s">
        <v>1224</v>
      </c>
      <c r="D101" s="133" t="s">
        <v>1225</v>
      </c>
      <c r="E101" s="133" t="s">
        <v>1175</v>
      </c>
      <c r="F101" s="133" t="s">
        <v>182</v>
      </c>
      <c r="G101" s="94">
        <v>46</v>
      </c>
    </row>
    <row r="102" spans="1:7" s="1" customFormat="1" ht="24.75" customHeight="1">
      <c r="A102" s="3">
        <v>4</v>
      </c>
      <c r="B102" s="135" t="s">
        <v>69</v>
      </c>
      <c r="C102" s="133" t="s">
        <v>1205</v>
      </c>
      <c r="D102" s="135" t="s">
        <v>1206</v>
      </c>
      <c r="E102" s="135" t="s">
        <v>1207</v>
      </c>
      <c r="F102" s="133" t="s">
        <v>182</v>
      </c>
      <c r="G102" s="94">
        <v>45</v>
      </c>
    </row>
    <row r="103" spans="1:7" s="1" customFormat="1" ht="33" customHeight="1">
      <c r="A103" s="3">
        <v>5</v>
      </c>
      <c r="B103" s="135" t="s">
        <v>69</v>
      </c>
      <c r="C103" s="133" t="s">
        <v>1205</v>
      </c>
      <c r="D103" s="133" t="s">
        <v>1208</v>
      </c>
      <c r="E103" s="133" t="s">
        <v>1209</v>
      </c>
      <c r="F103" s="133" t="s">
        <v>182</v>
      </c>
      <c r="G103" s="94">
        <v>43</v>
      </c>
    </row>
    <row r="104" spans="1:7" s="1" customFormat="1" ht="24" customHeight="1">
      <c r="A104" s="3">
        <v>6</v>
      </c>
      <c r="B104" s="135" t="s">
        <v>407</v>
      </c>
      <c r="C104" s="133" t="s">
        <v>1190</v>
      </c>
      <c r="D104" s="133" t="s">
        <v>1191</v>
      </c>
      <c r="E104" s="133" t="s">
        <v>1192</v>
      </c>
      <c r="F104" s="133" t="s">
        <v>182</v>
      </c>
      <c r="G104" s="94">
        <v>43</v>
      </c>
    </row>
    <row r="105" spans="1:7" s="1" customFormat="1" ht="27" customHeight="1">
      <c r="A105" s="3">
        <v>7</v>
      </c>
      <c r="B105" s="135" t="s">
        <v>407</v>
      </c>
      <c r="C105" s="133" t="s">
        <v>1235</v>
      </c>
      <c r="D105" s="133" t="s">
        <v>1236</v>
      </c>
      <c r="E105" s="133" t="s">
        <v>1175</v>
      </c>
      <c r="F105" s="133" t="s">
        <v>182</v>
      </c>
      <c r="G105" s="94">
        <v>42</v>
      </c>
    </row>
    <row r="106" spans="1:7" s="1" customFormat="1" ht="24" customHeight="1">
      <c r="A106" s="3">
        <v>8</v>
      </c>
      <c r="B106" s="135" t="s">
        <v>69</v>
      </c>
      <c r="C106" s="133" t="s">
        <v>1226</v>
      </c>
      <c r="D106" s="133" t="s">
        <v>1227</v>
      </c>
      <c r="E106" s="133" t="s">
        <v>968</v>
      </c>
      <c r="F106" s="133" t="s">
        <v>182</v>
      </c>
      <c r="G106" s="94">
        <v>42</v>
      </c>
    </row>
    <row r="107" spans="1:7" s="1" customFormat="1" ht="24.75" customHeight="1">
      <c r="A107" s="3">
        <v>9</v>
      </c>
      <c r="B107" s="135" t="s">
        <v>69</v>
      </c>
      <c r="C107" s="133" t="s">
        <v>1173</v>
      </c>
      <c r="D107" s="133" t="s">
        <v>1174</v>
      </c>
      <c r="E107" s="133" t="s">
        <v>1175</v>
      </c>
      <c r="F107" s="133" t="s">
        <v>182</v>
      </c>
      <c r="G107" s="94">
        <v>41</v>
      </c>
    </row>
    <row r="108" spans="1:7" s="1" customFormat="1" ht="18" customHeight="1">
      <c r="A108" s="3">
        <v>10</v>
      </c>
      <c r="B108" s="135" t="s">
        <v>69</v>
      </c>
      <c r="C108" s="133" t="s">
        <v>1178</v>
      </c>
      <c r="D108" s="133" t="s">
        <v>1179</v>
      </c>
      <c r="E108" s="133" t="s">
        <v>1175</v>
      </c>
      <c r="F108" s="133" t="s">
        <v>182</v>
      </c>
      <c r="G108" s="94">
        <v>41</v>
      </c>
    </row>
    <row r="109" spans="1:7" s="1" customFormat="1" ht="27" customHeight="1">
      <c r="A109" s="3">
        <v>11</v>
      </c>
      <c r="B109" s="135" t="s">
        <v>69</v>
      </c>
      <c r="C109" s="133" t="s">
        <v>1195</v>
      </c>
      <c r="D109" s="133" t="s">
        <v>1196</v>
      </c>
      <c r="E109" s="133" t="s">
        <v>1175</v>
      </c>
      <c r="F109" s="133" t="s">
        <v>182</v>
      </c>
      <c r="G109" s="94">
        <v>40</v>
      </c>
    </row>
    <row r="110" spans="1:7" s="1" customFormat="1" ht="23.25" customHeight="1">
      <c r="A110" s="3">
        <v>12</v>
      </c>
      <c r="B110" s="135" t="s">
        <v>69</v>
      </c>
      <c r="C110" s="134" t="s">
        <v>966</v>
      </c>
      <c r="D110" s="134" t="s">
        <v>967</v>
      </c>
      <c r="E110" s="134" t="s">
        <v>968</v>
      </c>
      <c r="F110" s="134" t="s">
        <v>182</v>
      </c>
      <c r="G110" s="94">
        <v>40</v>
      </c>
    </row>
    <row r="111" spans="1:7" s="1" customFormat="1" ht="26.25" customHeight="1">
      <c r="A111" s="3">
        <v>13</v>
      </c>
      <c r="B111" s="135" t="s">
        <v>69</v>
      </c>
      <c r="C111" s="133" t="s">
        <v>1188</v>
      </c>
      <c r="D111" s="133" t="s">
        <v>1319</v>
      </c>
      <c r="E111" s="133" t="s">
        <v>1189</v>
      </c>
      <c r="F111" s="133" t="s">
        <v>182</v>
      </c>
      <c r="G111" s="94">
        <v>39</v>
      </c>
    </row>
    <row r="112" spans="1:7" s="1" customFormat="1" ht="26.25" customHeight="1">
      <c r="A112" s="3">
        <v>14</v>
      </c>
      <c r="B112" s="135" t="s">
        <v>69</v>
      </c>
      <c r="C112" s="133" t="s">
        <v>1220</v>
      </c>
      <c r="D112" s="133" t="s">
        <v>1221</v>
      </c>
      <c r="E112" s="133" t="s">
        <v>1175</v>
      </c>
      <c r="F112" s="133" t="s">
        <v>182</v>
      </c>
      <c r="G112" s="94">
        <v>39</v>
      </c>
    </row>
    <row r="113" spans="1:7" s="1" customFormat="1" ht="23.25" customHeight="1">
      <c r="A113" s="3">
        <v>15</v>
      </c>
      <c r="B113" s="135" t="s">
        <v>69</v>
      </c>
      <c r="C113" s="133" t="s">
        <v>1228</v>
      </c>
      <c r="D113" s="133" t="s">
        <v>1229</v>
      </c>
      <c r="E113" s="133" t="s">
        <v>1175</v>
      </c>
      <c r="F113" s="133" t="s">
        <v>182</v>
      </c>
      <c r="G113" s="94">
        <v>39</v>
      </c>
    </row>
    <row r="114" spans="1:7" s="1" customFormat="1" ht="22.5" customHeight="1">
      <c r="A114" s="3">
        <v>16</v>
      </c>
      <c r="B114" s="135" t="s">
        <v>406</v>
      </c>
      <c r="C114" s="133" t="s">
        <v>1232</v>
      </c>
      <c r="D114" s="133" t="s">
        <v>1233</v>
      </c>
      <c r="E114" s="133" t="s">
        <v>1234</v>
      </c>
      <c r="F114" s="133" t="s">
        <v>182</v>
      </c>
      <c r="G114" s="94">
        <v>39</v>
      </c>
    </row>
    <row r="115" spans="1:7" s="1" customFormat="1" ht="27" customHeight="1">
      <c r="A115" s="3">
        <v>17</v>
      </c>
      <c r="B115" s="135" t="s">
        <v>69</v>
      </c>
      <c r="C115" s="133" t="s">
        <v>1210</v>
      </c>
      <c r="D115" s="133" t="s">
        <v>1211</v>
      </c>
      <c r="E115" s="133" t="s">
        <v>1199</v>
      </c>
      <c r="F115" s="133" t="s">
        <v>182</v>
      </c>
      <c r="G115" s="94">
        <v>38</v>
      </c>
    </row>
    <row r="116" spans="1:7" s="1" customFormat="1" ht="25.5" customHeight="1">
      <c r="A116" s="3">
        <v>18</v>
      </c>
      <c r="B116" s="135" t="s">
        <v>69</v>
      </c>
      <c r="C116" s="133" t="s">
        <v>1193</v>
      </c>
      <c r="D116" s="133" t="s">
        <v>1194</v>
      </c>
      <c r="E116" s="133" t="s">
        <v>1175</v>
      </c>
      <c r="F116" s="133" t="s">
        <v>182</v>
      </c>
      <c r="G116" s="94">
        <v>34</v>
      </c>
    </row>
    <row r="117" spans="1:7" s="1" customFormat="1" ht="27" customHeight="1">
      <c r="A117" s="3">
        <v>19</v>
      </c>
      <c r="B117" s="135" t="s">
        <v>69</v>
      </c>
      <c r="C117" s="133" t="s">
        <v>1197</v>
      </c>
      <c r="D117" s="133" t="s">
        <v>1198</v>
      </c>
      <c r="E117" s="133" t="s">
        <v>1199</v>
      </c>
      <c r="F117" s="133" t="s">
        <v>182</v>
      </c>
      <c r="G117" s="94">
        <v>34</v>
      </c>
    </row>
    <row r="118" spans="1:7" s="1" customFormat="1" ht="18" customHeight="1">
      <c r="A118" s="3">
        <v>20</v>
      </c>
      <c r="B118" s="135" t="s">
        <v>407</v>
      </c>
      <c r="C118" s="133" t="s">
        <v>1212</v>
      </c>
      <c r="D118" s="133" t="s">
        <v>1213</v>
      </c>
      <c r="E118" s="133" t="s">
        <v>1214</v>
      </c>
      <c r="F118" s="133" t="s">
        <v>182</v>
      </c>
      <c r="G118" s="94">
        <v>33</v>
      </c>
    </row>
    <row r="119" spans="1:7" s="1" customFormat="1" ht="24.75" customHeight="1">
      <c r="A119" s="3">
        <v>21</v>
      </c>
      <c r="B119" s="135" t="s">
        <v>69</v>
      </c>
      <c r="C119" s="133" t="s">
        <v>1200</v>
      </c>
      <c r="D119" s="133" t="s">
        <v>1201</v>
      </c>
      <c r="E119" s="133" t="s">
        <v>1320</v>
      </c>
      <c r="F119" s="133" t="s">
        <v>182</v>
      </c>
      <c r="G119" s="94">
        <v>32</v>
      </c>
    </row>
    <row r="120" spans="1:7" s="1" customFormat="1" ht="18" customHeight="1">
      <c r="A120" s="3">
        <v>22</v>
      </c>
      <c r="B120" s="135" t="s">
        <v>69</v>
      </c>
      <c r="C120" s="135" t="s">
        <v>1230</v>
      </c>
      <c r="D120" s="133" t="s">
        <v>1231</v>
      </c>
      <c r="E120" s="133" t="s">
        <v>1175</v>
      </c>
      <c r="F120" s="133" t="s">
        <v>182</v>
      </c>
      <c r="G120" s="94">
        <v>31</v>
      </c>
    </row>
    <row r="121" spans="1:7" s="1" customFormat="1" ht="25.5" customHeight="1">
      <c r="A121" s="3">
        <v>23</v>
      </c>
      <c r="B121" s="135" t="s">
        <v>69</v>
      </c>
      <c r="C121" s="133" t="s">
        <v>969</v>
      </c>
      <c r="D121" s="133" t="s">
        <v>970</v>
      </c>
      <c r="E121" s="133" t="s">
        <v>1321</v>
      </c>
      <c r="F121" s="133" t="s">
        <v>182</v>
      </c>
      <c r="G121" s="94">
        <v>29</v>
      </c>
    </row>
    <row r="122" spans="1:7" s="1" customFormat="1" ht="24" customHeight="1">
      <c r="A122" s="3">
        <v>24</v>
      </c>
      <c r="B122" s="135" t="s">
        <v>406</v>
      </c>
      <c r="C122" s="133" t="s">
        <v>1215</v>
      </c>
      <c r="D122" s="133" t="s">
        <v>1216</v>
      </c>
      <c r="E122" s="133" t="s">
        <v>1217</v>
      </c>
      <c r="F122" s="133" t="s">
        <v>182</v>
      </c>
      <c r="G122" s="94">
        <v>28</v>
      </c>
    </row>
    <row r="123" spans="1:7" s="1" customFormat="1" ht="18" customHeight="1">
      <c r="A123" s="3">
        <v>25</v>
      </c>
      <c r="B123" s="135" t="s">
        <v>69</v>
      </c>
      <c r="C123" s="133" t="s">
        <v>1182</v>
      </c>
      <c r="D123" s="133" t="s">
        <v>1183</v>
      </c>
      <c r="E123" s="133" t="s">
        <v>1175</v>
      </c>
      <c r="F123" s="133" t="s">
        <v>182</v>
      </c>
      <c r="G123" s="94">
        <v>26</v>
      </c>
    </row>
    <row r="124" spans="1:7" s="1" customFormat="1" ht="24" customHeight="1">
      <c r="A124" s="3">
        <v>26</v>
      </c>
      <c r="B124" s="135" t="s">
        <v>69</v>
      </c>
      <c r="C124" s="133" t="s">
        <v>1176</v>
      </c>
      <c r="D124" s="133" t="s">
        <v>1177</v>
      </c>
      <c r="E124" s="133" t="s">
        <v>1175</v>
      </c>
      <c r="F124" s="133" t="s">
        <v>182</v>
      </c>
      <c r="G124" s="94">
        <v>21</v>
      </c>
    </row>
    <row r="125" spans="1:7" s="1" customFormat="1" ht="18" customHeight="1">
      <c r="A125" s="3">
        <v>27</v>
      </c>
      <c r="B125" s="135" t="s">
        <v>69</v>
      </c>
      <c r="C125" s="135" t="s">
        <v>1180</v>
      </c>
      <c r="D125" s="135" t="s">
        <v>1181</v>
      </c>
      <c r="E125" s="135" t="s">
        <v>1175</v>
      </c>
      <c r="F125" s="135" t="s">
        <v>182</v>
      </c>
      <c r="G125" s="94" t="s">
        <v>1403</v>
      </c>
    </row>
    <row r="126" spans="1:7" s="1" customFormat="1" ht="31.5" customHeight="1">
      <c r="A126" s="3">
        <v>28</v>
      </c>
      <c r="B126" s="135" t="s">
        <v>407</v>
      </c>
      <c r="C126" s="159" t="s">
        <v>1414</v>
      </c>
      <c r="D126" s="135" t="s">
        <v>1186</v>
      </c>
      <c r="E126" s="135" t="s">
        <v>1187</v>
      </c>
      <c r="F126" s="135" t="s">
        <v>182</v>
      </c>
      <c r="G126" s="94" t="s">
        <v>1403</v>
      </c>
    </row>
    <row r="127" spans="1:7" s="1" customFormat="1" ht="24" customHeight="1">
      <c r="A127" s="3">
        <v>29</v>
      </c>
      <c r="B127" s="135" t="s">
        <v>69</v>
      </c>
      <c r="C127" s="135" t="s">
        <v>1202</v>
      </c>
      <c r="D127" s="135" t="s">
        <v>1203</v>
      </c>
      <c r="E127" s="135" t="s">
        <v>1204</v>
      </c>
      <c r="F127" s="135" t="s">
        <v>182</v>
      </c>
      <c r="G127" s="94" t="s">
        <v>1403</v>
      </c>
    </row>
    <row r="128" spans="1:7" s="1" customFormat="1" ht="25.5" customHeight="1">
      <c r="A128" s="3">
        <v>30</v>
      </c>
      <c r="B128" s="135" t="s">
        <v>69</v>
      </c>
      <c r="C128" s="135" t="s">
        <v>1222</v>
      </c>
      <c r="D128" s="135" t="s">
        <v>1223</v>
      </c>
      <c r="E128" s="135" t="s">
        <v>1175</v>
      </c>
      <c r="F128" s="135" t="s">
        <v>182</v>
      </c>
      <c r="G128" s="94" t="s">
        <v>1403</v>
      </c>
    </row>
    <row r="129" spans="1:7" s="1" customFormat="1" ht="18" customHeight="1">
      <c r="A129" s="156"/>
      <c r="B129" s="106"/>
      <c r="C129" s="141"/>
      <c r="D129" s="142"/>
      <c r="E129" s="107"/>
      <c r="F129" s="108"/>
      <c r="G129" s="112"/>
    </row>
    <row r="130" spans="1:7" s="1" customFormat="1" ht="18" customHeight="1">
      <c r="A130" s="156"/>
      <c r="B130" s="106"/>
      <c r="C130" s="141"/>
      <c r="D130" s="142"/>
      <c r="E130" s="107"/>
      <c r="F130" s="108"/>
      <c r="G130" s="112"/>
    </row>
    <row r="131" spans="1:7" s="1" customFormat="1" ht="18" customHeight="1">
      <c r="A131" s="163" t="s">
        <v>910</v>
      </c>
      <c r="B131" s="163"/>
      <c r="C131" s="163"/>
      <c r="D131" s="163"/>
      <c r="E131" s="163"/>
      <c r="F131" s="163"/>
      <c r="G131" s="163"/>
    </row>
    <row r="132" spans="1:7" s="1" customFormat="1" ht="27.75" customHeight="1">
      <c r="A132" s="3">
        <v>1</v>
      </c>
      <c r="B132" s="135" t="s">
        <v>69</v>
      </c>
      <c r="C132" s="135" t="s">
        <v>989</v>
      </c>
      <c r="D132" s="133" t="s">
        <v>990</v>
      </c>
      <c r="E132" s="133" t="s">
        <v>934</v>
      </c>
      <c r="F132" s="133" t="s">
        <v>209</v>
      </c>
      <c r="G132" s="94">
        <v>61</v>
      </c>
    </row>
    <row r="133" spans="1:7" s="1" customFormat="1" ht="24.75" customHeight="1">
      <c r="A133" s="3">
        <v>2</v>
      </c>
      <c r="B133" s="135" t="s">
        <v>69</v>
      </c>
      <c r="C133" s="135" t="s">
        <v>979</v>
      </c>
      <c r="D133" s="133" t="s">
        <v>980</v>
      </c>
      <c r="E133" s="133" t="s">
        <v>981</v>
      </c>
      <c r="F133" s="133" t="s">
        <v>209</v>
      </c>
      <c r="G133" s="94">
        <v>57</v>
      </c>
    </row>
    <row r="134" spans="1:7" s="1" customFormat="1" ht="38.25" customHeight="1">
      <c r="A134" s="157">
        <v>3</v>
      </c>
      <c r="B134" s="135" t="s">
        <v>69</v>
      </c>
      <c r="C134" s="135" t="s">
        <v>1383</v>
      </c>
      <c r="D134" s="133" t="s">
        <v>1384</v>
      </c>
      <c r="E134" s="133" t="s">
        <v>1005</v>
      </c>
      <c r="F134" s="133" t="s">
        <v>209</v>
      </c>
      <c r="G134" s="94">
        <v>53</v>
      </c>
    </row>
    <row r="135" spans="1:7" s="1" customFormat="1" ht="27" customHeight="1">
      <c r="A135" s="3">
        <v>4</v>
      </c>
      <c r="B135" s="135" t="s">
        <v>407</v>
      </c>
      <c r="C135" s="135" t="s">
        <v>1374</v>
      </c>
      <c r="D135" s="133" t="s">
        <v>1375</v>
      </c>
      <c r="E135" s="133" t="s">
        <v>1326</v>
      </c>
      <c r="F135" s="133" t="s">
        <v>209</v>
      </c>
      <c r="G135" s="94">
        <v>52</v>
      </c>
    </row>
    <row r="136" spans="1:7" s="1" customFormat="1" ht="18" customHeight="1">
      <c r="A136" s="3">
        <v>5</v>
      </c>
      <c r="B136" s="135" t="s">
        <v>69</v>
      </c>
      <c r="C136" s="135" t="s">
        <v>1415</v>
      </c>
      <c r="D136" s="133" t="s">
        <v>1034</v>
      </c>
      <c r="E136" s="133" t="s">
        <v>934</v>
      </c>
      <c r="F136" s="133" t="s">
        <v>209</v>
      </c>
      <c r="G136" s="94">
        <v>51</v>
      </c>
    </row>
    <row r="137" spans="1:7" s="1" customFormat="1" ht="18" customHeight="1">
      <c r="A137" s="157">
        <v>6</v>
      </c>
      <c r="B137" s="135" t="s">
        <v>407</v>
      </c>
      <c r="C137" s="135" t="s">
        <v>1329</v>
      </c>
      <c r="D137" s="133" t="s">
        <v>1330</v>
      </c>
      <c r="E137" s="133" t="s">
        <v>1331</v>
      </c>
      <c r="F137" s="133" t="s">
        <v>209</v>
      </c>
      <c r="G137" s="94">
        <v>51</v>
      </c>
    </row>
    <row r="138" spans="1:7" s="1" customFormat="1" ht="24" customHeight="1">
      <c r="A138" s="3">
        <v>7</v>
      </c>
      <c r="B138" s="135" t="s">
        <v>69</v>
      </c>
      <c r="C138" s="135" t="s">
        <v>1350</v>
      </c>
      <c r="D138" s="133" t="s">
        <v>1351</v>
      </c>
      <c r="E138" s="133" t="s">
        <v>934</v>
      </c>
      <c r="F138" s="133" t="s">
        <v>209</v>
      </c>
      <c r="G138" s="94">
        <v>51</v>
      </c>
    </row>
    <row r="139" spans="1:7" s="1" customFormat="1" ht="18" customHeight="1">
      <c r="A139" s="3">
        <v>8</v>
      </c>
      <c r="B139" s="135" t="s">
        <v>69</v>
      </c>
      <c r="C139" s="135" t="s">
        <v>1032</v>
      </c>
      <c r="D139" s="133" t="s">
        <v>1033</v>
      </c>
      <c r="E139" s="133" t="s">
        <v>934</v>
      </c>
      <c r="F139" s="133" t="s">
        <v>209</v>
      </c>
      <c r="G139" s="94">
        <v>50</v>
      </c>
    </row>
    <row r="140" spans="1:7" s="1" customFormat="1" ht="18" customHeight="1">
      <c r="A140" s="157">
        <v>9</v>
      </c>
      <c r="B140" s="135" t="s">
        <v>69</v>
      </c>
      <c r="C140" s="135" t="s">
        <v>1363</v>
      </c>
      <c r="D140" s="133" t="s">
        <v>1364</v>
      </c>
      <c r="E140" s="133" t="s">
        <v>934</v>
      </c>
      <c r="F140" s="133" t="s">
        <v>209</v>
      </c>
      <c r="G140" s="94">
        <v>49</v>
      </c>
    </row>
    <row r="141" spans="1:7" s="1" customFormat="1" ht="18" customHeight="1">
      <c r="A141" s="3">
        <v>10</v>
      </c>
      <c r="B141" s="135" t="s">
        <v>69</v>
      </c>
      <c r="C141" s="135" t="s">
        <v>1365</v>
      </c>
      <c r="D141" s="133" t="s">
        <v>1366</v>
      </c>
      <c r="E141" s="133" t="s">
        <v>934</v>
      </c>
      <c r="F141" s="133" t="s">
        <v>209</v>
      </c>
      <c r="G141" s="94">
        <v>49</v>
      </c>
    </row>
    <row r="142" spans="1:7" s="1" customFormat="1" ht="18" customHeight="1">
      <c r="A142" s="3">
        <v>11</v>
      </c>
      <c r="B142" s="135" t="s">
        <v>69</v>
      </c>
      <c r="C142" s="135" t="s">
        <v>1028</v>
      </c>
      <c r="D142" s="133" t="s">
        <v>1029</v>
      </c>
      <c r="E142" s="133" t="s">
        <v>934</v>
      </c>
      <c r="F142" s="133" t="s">
        <v>209</v>
      </c>
      <c r="G142" s="94">
        <v>48</v>
      </c>
    </row>
    <row r="143" spans="1:7" s="1" customFormat="1" ht="18" customHeight="1">
      <c r="A143" s="157">
        <v>12</v>
      </c>
      <c r="B143" s="135" t="s">
        <v>69</v>
      </c>
      <c r="C143" s="135" t="s">
        <v>1035</v>
      </c>
      <c r="D143" s="133" t="s">
        <v>1037</v>
      </c>
      <c r="E143" s="133" t="s">
        <v>934</v>
      </c>
      <c r="F143" s="133" t="s">
        <v>209</v>
      </c>
      <c r="G143" s="160">
        <v>48</v>
      </c>
    </row>
    <row r="144" spans="1:7" s="1" customFormat="1" ht="26.25" customHeight="1">
      <c r="A144" s="3">
        <v>13</v>
      </c>
      <c r="B144" s="135" t="s">
        <v>69</v>
      </c>
      <c r="C144" s="135" t="s">
        <v>1324</v>
      </c>
      <c r="D144" s="133" t="s">
        <v>1325</v>
      </c>
      <c r="E144" s="133" t="s">
        <v>1326</v>
      </c>
      <c r="F144" s="133" t="s">
        <v>209</v>
      </c>
      <c r="G144" s="160">
        <v>48</v>
      </c>
    </row>
    <row r="145" spans="1:7" s="1" customFormat="1" ht="18" customHeight="1">
      <c r="A145" s="3">
        <v>14</v>
      </c>
      <c r="B145" s="135" t="s">
        <v>69</v>
      </c>
      <c r="C145" s="135" t="s">
        <v>1369</v>
      </c>
      <c r="D145" s="133" t="s">
        <v>1370</v>
      </c>
      <c r="E145" s="133" t="s">
        <v>934</v>
      </c>
      <c r="F145" s="133" t="s">
        <v>209</v>
      </c>
      <c r="G145" s="94">
        <v>48</v>
      </c>
    </row>
    <row r="146" spans="1:7" s="1" customFormat="1" ht="18" customHeight="1">
      <c r="A146" s="157">
        <v>15</v>
      </c>
      <c r="B146" s="135" t="s">
        <v>69</v>
      </c>
      <c r="C146" s="135" t="s">
        <v>1376</v>
      </c>
      <c r="D146" s="133" t="s">
        <v>1377</v>
      </c>
      <c r="E146" s="133" t="s">
        <v>934</v>
      </c>
      <c r="F146" s="133" t="s">
        <v>209</v>
      </c>
      <c r="G146" s="94">
        <v>48</v>
      </c>
    </row>
    <row r="147" spans="1:7" s="1" customFormat="1" ht="18" customHeight="1">
      <c r="A147" s="3">
        <v>16</v>
      </c>
      <c r="B147" s="135" t="s">
        <v>69</v>
      </c>
      <c r="C147" s="135" t="s">
        <v>1378</v>
      </c>
      <c r="D147" s="133" t="s">
        <v>1379</v>
      </c>
      <c r="E147" s="133" t="s">
        <v>934</v>
      </c>
      <c r="F147" s="133" t="s">
        <v>209</v>
      </c>
      <c r="G147" s="94">
        <v>48</v>
      </c>
    </row>
    <row r="148" spans="1:7" s="1" customFormat="1" ht="18" customHeight="1">
      <c r="A148" s="3">
        <v>17</v>
      </c>
      <c r="B148" s="135" t="s">
        <v>69</v>
      </c>
      <c r="C148" s="135" t="s">
        <v>1361</v>
      </c>
      <c r="D148" s="135" t="s">
        <v>1362</v>
      </c>
      <c r="E148" s="135" t="s">
        <v>934</v>
      </c>
      <c r="F148" s="135" t="s">
        <v>209</v>
      </c>
      <c r="G148" s="94">
        <v>48</v>
      </c>
    </row>
    <row r="149" spans="1:7" s="1" customFormat="1" ht="23.25" customHeight="1">
      <c r="A149" s="157">
        <v>18</v>
      </c>
      <c r="B149" s="135" t="s">
        <v>69</v>
      </c>
      <c r="C149" s="135" t="s">
        <v>936</v>
      </c>
      <c r="D149" s="134" t="s">
        <v>939</v>
      </c>
      <c r="E149" s="134" t="s">
        <v>934</v>
      </c>
      <c r="F149" s="134" t="s">
        <v>209</v>
      </c>
      <c r="G149" s="94">
        <v>46</v>
      </c>
    </row>
    <row r="150" spans="1:7" s="1" customFormat="1" ht="18" customHeight="1">
      <c r="A150" s="3">
        <v>19</v>
      </c>
      <c r="B150" s="135" t="s">
        <v>69</v>
      </c>
      <c r="C150" s="135" t="s">
        <v>1357</v>
      </c>
      <c r="D150" s="133" t="s">
        <v>1358</v>
      </c>
      <c r="E150" s="133" t="s">
        <v>934</v>
      </c>
      <c r="F150" s="133" t="s">
        <v>209</v>
      </c>
      <c r="G150" s="94">
        <v>46</v>
      </c>
    </row>
    <row r="151" spans="1:7" s="1" customFormat="1" ht="18" customHeight="1">
      <c r="A151" s="3">
        <v>20</v>
      </c>
      <c r="B151" s="135" t="s">
        <v>69</v>
      </c>
      <c r="C151" s="135" t="s">
        <v>1367</v>
      </c>
      <c r="D151" s="133" t="s">
        <v>1368</v>
      </c>
      <c r="E151" s="133" t="s">
        <v>934</v>
      </c>
      <c r="F151" s="133" t="s">
        <v>209</v>
      </c>
      <c r="G151" s="94">
        <v>46</v>
      </c>
    </row>
    <row r="152" spans="1:7" s="1" customFormat="1" ht="18" customHeight="1">
      <c r="A152" s="157">
        <v>21</v>
      </c>
      <c r="B152" s="135" t="s">
        <v>407</v>
      </c>
      <c r="C152" s="135" t="s">
        <v>1313</v>
      </c>
      <c r="D152" s="133" t="s">
        <v>1323</v>
      </c>
      <c r="E152" s="133" t="s">
        <v>1005</v>
      </c>
      <c r="F152" s="133" t="s">
        <v>209</v>
      </c>
      <c r="G152" s="94">
        <v>45</v>
      </c>
    </row>
    <row r="153" spans="1:7" s="1" customFormat="1" ht="18" customHeight="1">
      <c r="A153" s="3">
        <v>22</v>
      </c>
      <c r="B153" s="135" t="s">
        <v>69</v>
      </c>
      <c r="C153" s="135" t="s">
        <v>997</v>
      </c>
      <c r="D153" s="133" t="s">
        <v>998</v>
      </c>
      <c r="E153" s="133" t="s">
        <v>999</v>
      </c>
      <c r="F153" s="133" t="s">
        <v>209</v>
      </c>
      <c r="G153" s="94">
        <v>43</v>
      </c>
    </row>
    <row r="154" spans="1:7" s="1" customFormat="1" ht="18" customHeight="1">
      <c r="A154" s="3">
        <v>23</v>
      </c>
      <c r="B154" s="135" t="s">
        <v>69</v>
      </c>
      <c r="C154" s="135" t="s">
        <v>1030</v>
      </c>
      <c r="D154" s="133" t="s">
        <v>1031</v>
      </c>
      <c r="E154" s="133" t="s">
        <v>1322</v>
      </c>
      <c r="F154" s="133" t="s">
        <v>209</v>
      </c>
      <c r="G154" s="94">
        <v>43</v>
      </c>
    </row>
    <row r="155" spans="1:7" s="1" customFormat="1" ht="18" customHeight="1">
      <c r="A155" s="157">
        <v>24</v>
      </c>
      <c r="B155" s="135" t="s">
        <v>69</v>
      </c>
      <c r="C155" s="135" t="s">
        <v>1030</v>
      </c>
      <c r="D155" s="133" t="s">
        <v>1338</v>
      </c>
      <c r="E155" s="133" t="s">
        <v>1339</v>
      </c>
      <c r="F155" s="133" t="s">
        <v>209</v>
      </c>
      <c r="G155" s="94">
        <v>43</v>
      </c>
    </row>
    <row r="156" spans="1:7" s="1" customFormat="1" ht="23.25" customHeight="1">
      <c r="A156" s="3">
        <v>25</v>
      </c>
      <c r="B156" s="135" t="s">
        <v>407</v>
      </c>
      <c r="C156" s="135" t="s">
        <v>1388</v>
      </c>
      <c r="D156" s="133" t="s">
        <v>1389</v>
      </c>
      <c r="E156" s="133" t="s">
        <v>1390</v>
      </c>
      <c r="F156" s="133" t="s">
        <v>209</v>
      </c>
      <c r="G156" s="94">
        <v>43</v>
      </c>
    </row>
    <row r="157" spans="1:7" s="1" customFormat="1" ht="24" customHeight="1">
      <c r="A157" s="3">
        <v>26</v>
      </c>
      <c r="B157" s="135" t="s">
        <v>69</v>
      </c>
      <c r="C157" s="135" t="s">
        <v>940</v>
      </c>
      <c r="D157" s="134" t="s">
        <v>941</v>
      </c>
      <c r="E157" s="134" t="s">
        <v>934</v>
      </c>
      <c r="F157" s="134" t="s">
        <v>209</v>
      </c>
      <c r="G157" s="94">
        <v>42</v>
      </c>
    </row>
    <row r="158" spans="1:7" s="1" customFormat="1" ht="18" customHeight="1">
      <c r="A158" s="157">
        <v>27</v>
      </c>
      <c r="B158" s="135" t="s">
        <v>69</v>
      </c>
      <c r="C158" s="135" t="s">
        <v>1332</v>
      </c>
      <c r="D158" s="133" t="s">
        <v>1333</v>
      </c>
      <c r="E158" s="133" t="s">
        <v>1002</v>
      </c>
      <c r="F158" s="133" t="s">
        <v>209</v>
      </c>
      <c r="G158" s="94">
        <v>41</v>
      </c>
    </row>
    <row r="159" spans="1:7" s="1" customFormat="1" ht="24.75" customHeight="1">
      <c r="A159" s="3">
        <v>28</v>
      </c>
      <c r="B159" s="135" t="s">
        <v>69</v>
      </c>
      <c r="C159" s="135" t="s">
        <v>1000</v>
      </c>
      <c r="D159" s="133" t="s">
        <v>1001</v>
      </c>
      <c r="E159" s="133" t="s">
        <v>1002</v>
      </c>
      <c r="F159" s="133" t="s">
        <v>209</v>
      </c>
      <c r="G159" s="94">
        <v>40</v>
      </c>
    </row>
    <row r="160" spans="1:7" s="1" customFormat="1" ht="24.75" customHeight="1">
      <c r="A160" s="3">
        <v>29</v>
      </c>
      <c r="B160" s="135" t="s">
        <v>69</v>
      </c>
      <c r="C160" s="135" t="s">
        <v>1038</v>
      </c>
      <c r="D160" s="133" t="s">
        <v>1039</v>
      </c>
      <c r="E160" s="133" t="s">
        <v>934</v>
      </c>
      <c r="F160" s="133" t="s">
        <v>209</v>
      </c>
      <c r="G160" s="94">
        <v>40</v>
      </c>
    </row>
    <row r="161" spans="1:7" s="1" customFormat="1" ht="18" customHeight="1">
      <c r="A161" s="157">
        <v>30</v>
      </c>
      <c r="B161" s="135" t="s">
        <v>69</v>
      </c>
      <c r="C161" s="135" t="s">
        <v>1352</v>
      </c>
      <c r="D161" s="133" t="s">
        <v>1006</v>
      </c>
      <c r="E161" s="133" t="s">
        <v>1353</v>
      </c>
      <c r="F161" s="133" t="s">
        <v>209</v>
      </c>
      <c r="G161" s="94">
        <v>40</v>
      </c>
    </row>
    <row r="162" spans="1:7" s="1" customFormat="1" ht="27.75" customHeight="1">
      <c r="A162" s="3">
        <v>31</v>
      </c>
      <c r="B162" s="135" t="s">
        <v>69</v>
      </c>
      <c r="C162" s="135" t="s">
        <v>1007</v>
      </c>
      <c r="D162" s="135" t="s">
        <v>1008</v>
      </c>
      <c r="E162" s="135" t="s">
        <v>934</v>
      </c>
      <c r="F162" s="135" t="s">
        <v>209</v>
      </c>
      <c r="G162" s="111">
        <v>39</v>
      </c>
    </row>
    <row r="163" spans="1:7" s="1" customFormat="1" ht="18" customHeight="1">
      <c r="A163" s="3">
        <v>32</v>
      </c>
      <c r="B163" s="135" t="s">
        <v>69</v>
      </c>
      <c r="C163" s="135" t="s">
        <v>1359</v>
      </c>
      <c r="D163" s="133" t="s">
        <v>1360</v>
      </c>
      <c r="E163" s="133" t="s">
        <v>934</v>
      </c>
      <c r="F163" s="133" t="s">
        <v>209</v>
      </c>
      <c r="G163" s="111">
        <v>39</v>
      </c>
    </row>
    <row r="164" spans="1:7" s="1" customFormat="1" ht="26.25" customHeight="1">
      <c r="A164" s="157">
        <v>33</v>
      </c>
      <c r="B164" s="135" t="s">
        <v>69</v>
      </c>
      <c r="C164" s="135" t="s">
        <v>932</v>
      </c>
      <c r="D164" s="134" t="s">
        <v>933</v>
      </c>
      <c r="E164" s="134" t="s">
        <v>934</v>
      </c>
      <c r="F164" s="134" t="s">
        <v>209</v>
      </c>
      <c r="G164" s="111">
        <v>38</v>
      </c>
    </row>
    <row r="165" spans="1:7" s="1" customFormat="1" ht="26.25" customHeight="1">
      <c r="A165" s="3">
        <v>34</v>
      </c>
      <c r="B165" s="135" t="s">
        <v>69</v>
      </c>
      <c r="C165" s="135" t="s">
        <v>937</v>
      </c>
      <c r="D165" s="133" t="s">
        <v>938</v>
      </c>
      <c r="E165" s="133" t="s">
        <v>934</v>
      </c>
      <c r="F165" s="133" t="s">
        <v>209</v>
      </c>
      <c r="G165" s="111">
        <v>38</v>
      </c>
    </row>
    <row r="166" spans="1:7" s="1" customFormat="1" ht="18" customHeight="1">
      <c r="A166" s="3">
        <v>35</v>
      </c>
      <c r="B166" s="135" t="s">
        <v>69</v>
      </c>
      <c r="C166" s="135" t="s">
        <v>973</v>
      </c>
      <c r="D166" s="133" t="s">
        <v>974</v>
      </c>
      <c r="E166" s="133" t="s">
        <v>975</v>
      </c>
      <c r="F166" s="133" t="s">
        <v>209</v>
      </c>
      <c r="G166" s="111">
        <v>38</v>
      </c>
    </row>
    <row r="167" spans="1:7" s="1" customFormat="1" ht="18" customHeight="1">
      <c r="A167" s="157">
        <v>36</v>
      </c>
      <c r="B167" s="135" t="s">
        <v>69</v>
      </c>
      <c r="C167" s="135" t="s">
        <v>1035</v>
      </c>
      <c r="D167" s="133" t="s">
        <v>1036</v>
      </c>
      <c r="E167" s="133" t="s">
        <v>934</v>
      </c>
      <c r="F167" s="133" t="s">
        <v>209</v>
      </c>
      <c r="G167" s="111">
        <v>38</v>
      </c>
    </row>
    <row r="168" spans="1:7" s="1" customFormat="1" ht="18" customHeight="1">
      <c r="A168" s="3">
        <v>37</v>
      </c>
      <c r="B168" s="135" t="s">
        <v>69</v>
      </c>
      <c r="C168" s="135" t="s">
        <v>1336</v>
      </c>
      <c r="D168" s="133" t="s">
        <v>1337</v>
      </c>
      <c r="E168" s="133" t="s">
        <v>934</v>
      </c>
      <c r="F168" s="133" t="s">
        <v>209</v>
      </c>
      <c r="G168" s="111">
        <v>38</v>
      </c>
    </row>
    <row r="169" spans="1:7" s="1" customFormat="1" ht="23.25" customHeight="1">
      <c r="A169" s="3">
        <v>38</v>
      </c>
      <c r="B169" s="135" t="s">
        <v>69</v>
      </c>
      <c r="C169" s="135" t="s">
        <v>948</v>
      </c>
      <c r="D169" s="133" t="s">
        <v>949</v>
      </c>
      <c r="E169" s="133" t="s">
        <v>934</v>
      </c>
      <c r="F169" s="133" t="s">
        <v>209</v>
      </c>
      <c r="G169" s="111">
        <v>37</v>
      </c>
    </row>
    <row r="170" spans="1:7" s="1" customFormat="1" ht="18" customHeight="1">
      <c r="A170" s="157">
        <v>39</v>
      </c>
      <c r="B170" s="135" t="s">
        <v>69</v>
      </c>
      <c r="C170" s="135" t="s">
        <v>971</v>
      </c>
      <c r="D170" s="134" t="s">
        <v>972</v>
      </c>
      <c r="E170" s="134" t="s">
        <v>934</v>
      </c>
      <c r="F170" s="134" t="s">
        <v>209</v>
      </c>
      <c r="G170" s="111">
        <v>37</v>
      </c>
    </row>
    <row r="171" spans="1:7" s="1" customFormat="1" ht="18" customHeight="1">
      <c r="A171" s="3">
        <v>40</v>
      </c>
      <c r="B171" s="135" t="s">
        <v>69</v>
      </c>
      <c r="C171" s="135" t="s">
        <v>987</v>
      </c>
      <c r="D171" s="133" t="s">
        <v>988</v>
      </c>
      <c r="E171" s="133" t="s">
        <v>934</v>
      </c>
      <c r="F171" s="133" t="s">
        <v>209</v>
      </c>
      <c r="G171" s="111">
        <v>37</v>
      </c>
    </row>
    <row r="172" spans="1:7" s="1" customFormat="1" ht="18" customHeight="1">
      <c r="A172" s="3">
        <v>41</v>
      </c>
      <c r="B172" s="135" t="s">
        <v>407</v>
      </c>
      <c r="C172" s="135" t="s">
        <v>1380</v>
      </c>
      <c r="D172" s="133" t="s">
        <v>1381</v>
      </c>
      <c r="E172" s="133" t="s">
        <v>1382</v>
      </c>
      <c r="F172" s="133" t="s">
        <v>209</v>
      </c>
      <c r="G172" s="111">
        <v>37</v>
      </c>
    </row>
    <row r="173" spans="1:7" s="1" customFormat="1" ht="26.25" customHeight="1">
      <c r="A173" s="157">
        <v>42</v>
      </c>
      <c r="B173" s="135" t="s">
        <v>69</v>
      </c>
      <c r="C173" s="135" t="s">
        <v>1410</v>
      </c>
      <c r="D173" s="133" t="s">
        <v>1411</v>
      </c>
      <c r="E173" s="133" t="s">
        <v>934</v>
      </c>
      <c r="F173" s="133" t="s">
        <v>209</v>
      </c>
      <c r="G173" s="111">
        <v>36</v>
      </c>
    </row>
    <row r="174" spans="1:7" s="1" customFormat="1" ht="18" customHeight="1">
      <c r="A174" s="3">
        <v>43</v>
      </c>
      <c r="B174" s="135" t="s">
        <v>69</v>
      </c>
      <c r="C174" s="135" t="s">
        <v>1003</v>
      </c>
      <c r="D174" s="135" t="s">
        <v>1004</v>
      </c>
      <c r="E174" s="135" t="s">
        <v>1005</v>
      </c>
      <c r="F174" s="135" t="s">
        <v>209</v>
      </c>
      <c r="G174" s="111">
        <v>35</v>
      </c>
    </row>
    <row r="175" spans="1:7" s="1" customFormat="1" ht="37.5" customHeight="1">
      <c r="A175" s="3">
        <v>44</v>
      </c>
      <c r="B175" s="135" t="s">
        <v>407</v>
      </c>
      <c r="C175" s="135" t="s">
        <v>1354</v>
      </c>
      <c r="D175" s="133" t="s">
        <v>1355</v>
      </c>
      <c r="E175" s="133" t="s">
        <v>1356</v>
      </c>
      <c r="F175" s="133" t="s">
        <v>209</v>
      </c>
      <c r="G175" s="111">
        <v>35</v>
      </c>
    </row>
    <row r="176" spans="1:7" s="1" customFormat="1" ht="18" customHeight="1">
      <c r="A176" s="157">
        <v>45</v>
      </c>
      <c r="B176" s="135" t="s">
        <v>407</v>
      </c>
      <c r="C176" s="135" t="s">
        <v>1385</v>
      </c>
      <c r="D176" s="133" t="s">
        <v>1386</v>
      </c>
      <c r="E176" s="133" t="s">
        <v>1387</v>
      </c>
      <c r="F176" s="133" t="s">
        <v>209</v>
      </c>
      <c r="G176" s="111">
        <v>35</v>
      </c>
    </row>
    <row r="177" spans="1:7" s="1" customFormat="1" ht="27.75" customHeight="1">
      <c r="A177" s="3">
        <v>46</v>
      </c>
      <c r="B177" s="135" t="s">
        <v>69</v>
      </c>
      <c r="C177" s="135" t="s">
        <v>1340</v>
      </c>
      <c r="D177" s="133" t="s">
        <v>1341</v>
      </c>
      <c r="E177" s="133" t="s">
        <v>1342</v>
      </c>
      <c r="F177" s="133" t="s">
        <v>209</v>
      </c>
      <c r="G177" s="111">
        <v>34</v>
      </c>
    </row>
    <row r="178" spans="1:7" s="1" customFormat="1" ht="18" customHeight="1">
      <c r="A178" s="3">
        <v>47</v>
      </c>
      <c r="B178" s="135" t="s">
        <v>69</v>
      </c>
      <c r="C178" s="135" t="s">
        <v>1348</v>
      </c>
      <c r="D178" s="133" t="s">
        <v>1349</v>
      </c>
      <c r="E178" s="133" t="s">
        <v>934</v>
      </c>
      <c r="F178" s="133" t="s">
        <v>209</v>
      </c>
      <c r="G178" s="111">
        <v>34</v>
      </c>
    </row>
    <row r="179" spans="1:7" s="1" customFormat="1" ht="30" customHeight="1">
      <c r="A179" s="157">
        <v>48</v>
      </c>
      <c r="B179" s="135" t="s">
        <v>69</v>
      </c>
      <c r="C179" s="135" t="s">
        <v>1371</v>
      </c>
      <c r="D179" s="133" t="s">
        <v>1372</v>
      </c>
      <c r="E179" s="133" t="s">
        <v>1373</v>
      </c>
      <c r="F179" s="133" t="s">
        <v>209</v>
      </c>
      <c r="G179" s="111">
        <v>34</v>
      </c>
    </row>
    <row r="180" spans="1:7" s="1" customFormat="1" ht="25.5" customHeight="1">
      <c r="A180" s="3">
        <v>49</v>
      </c>
      <c r="B180" s="135" t="s">
        <v>406</v>
      </c>
      <c r="C180" s="135" t="s">
        <v>1327</v>
      </c>
      <c r="D180" s="133" t="s">
        <v>1328</v>
      </c>
      <c r="E180" s="133" t="s">
        <v>1040</v>
      </c>
      <c r="F180" s="133" t="s">
        <v>209</v>
      </c>
      <c r="G180" s="111">
        <v>31</v>
      </c>
    </row>
    <row r="181" spans="1:7" s="1" customFormat="1" ht="26.25" customHeight="1">
      <c r="A181" s="3">
        <v>50</v>
      </c>
      <c r="B181" s="135" t="s">
        <v>69</v>
      </c>
      <c r="C181" s="135" t="s">
        <v>1334</v>
      </c>
      <c r="D181" s="133" t="s">
        <v>1335</v>
      </c>
      <c r="E181" s="133" t="s">
        <v>934</v>
      </c>
      <c r="F181" s="133" t="s">
        <v>209</v>
      </c>
      <c r="G181" s="111">
        <v>30</v>
      </c>
    </row>
    <row r="182" spans="1:7" s="1" customFormat="1" ht="18" customHeight="1">
      <c r="A182" s="157">
        <v>51</v>
      </c>
      <c r="B182" s="135" t="s">
        <v>69</v>
      </c>
      <c r="C182" s="135" t="s">
        <v>1343</v>
      </c>
      <c r="D182" s="133" t="s">
        <v>1344</v>
      </c>
      <c r="E182" s="133" t="s">
        <v>1002</v>
      </c>
      <c r="F182" s="133" t="s">
        <v>209</v>
      </c>
      <c r="G182" s="111">
        <v>24</v>
      </c>
    </row>
    <row r="183" spans="1:7" s="1" customFormat="1" ht="24.75" customHeight="1">
      <c r="A183" s="157">
        <v>52</v>
      </c>
      <c r="B183" s="135" t="s">
        <v>69</v>
      </c>
      <c r="C183" s="135" t="s">
        <v>1345</v>
      </c>
      <c r="D183" s="133" t="s">
        <v>1346</v>
      </c>
      <c r="E183" s="133" t="s">
        <v>1347</v>
      </c>
      <c r="F183" s="133" t="s">
        <v>209</v>
      </c>
      <c r="G183" s="94" t="s">
        <v>1403</v>
      </c>
    </row>
    <row r="184" spans="1:7" s="1" customFormat="1" ht="18" customHeight="1">
      <c r="A184" s="156"/>
      <c r="B184" s="106"/>
      <c r="C184" s="141"/>
      <c r="D184" s="142"/>
      <c r="E184" s="107"/>
      <c r="F184" s="108"/>
      <c r="G184" s="112"/>
    </row>
    <row r="185" spans="1:7" s="1" customFormat="1" ht="18" customHeight="1">
      <c r="A185" s="163" t="s">
        <v>909</v>
      </c>
      <c r="B185" s="163"/>
      <c r="C185" s="163"/>
      <c r="D185" s="163"/>
      <c r="E185" s="163"/>
      <c r="F185" s="163"/>
      <c r="G185" s="163"/>
    </row>
    <row r="186" spans="1:7" s="1" customFormat="1" ht="28.5" customHeight="1">
      <c r="A186" s="3">
        <v>1</v>
      </c>
      <c r="B186" s="134" t="s">
        <v>69</v>
      </c>
      <c r="C186" s="133" t="s">
        <v>1146</v>
      </c>
      <c r="D186" s="133" t="s">
        <v>1147</v>
      </c>
      <c r="E186" s="133" t="s">
        <v>959</v>
      </c>
      <c r="F186" s="133" t="s">
        <v>222</v>
      </c>
      <c r="G186" s="111">
        <v>59</v>
      </c>
    </row>
    <row r="187" spans="1:7" s="1" customFormat="1" ht="24.75" customHeight="1">
      <c r="A187" s="3">
        <v>2</v>
      </c>
      <c r="B187" s="134" t="s">
        <v>69</v>
      </c>
      <c r="C187" s="133" t="s">
        <v>1136</v>
      </c>
      <c r="D187" s="133" t="s">
        <v>1134</v>
      </c>
      <c r="E187" s="133" t="s">
        <v>1135</v>
      </c>
      <c r="F187" s="133" t="s">
        <v>222</v>
      </c>
      <c r="G187" s="111">
        <v>49</v>
      </c>
    </row>
    <row r="188" spans="1:7" s="1" customFormat="1" ht="26.25" customHeight="1">
      <c r="A188" s="3">
        <v>3</v>
      </c>
      <c r="B188" s="134" t="s">
        <v>69</v>
      </c>
      <c r="C188" s="133" t="s">
        <v>1143</v>
      </c>
      <c r="D188" s="133" t="s">
        <v>1144</v>
      </c>
      <c r="E188" s="133" t="s">
        <v>1145</v>
      </c>
      <c r="F188" s="133" t="s">
        <v>222</v>
      </c>
      <c r="G188" s="111">
        <v>49</v>
      </c>
    </row>
    <row r="189" spans="1:7" s="1" customFormat="1" ht="18" customHeight="1">
      <c r="A189" s="3">
        <v>4</v>
      </c>
      <c r="B189" s="134" t="s">
        <v>406</v>
      </c>
      <c r="C189" s="133" t="s">
        <v>1150</v>
      </c>
      <c r="D189" s="133" t="s">
        <v>1151</v>
      </c>
      <c r="E189" s="133" t="s">
        <v>221</v>
      </c>
      <c r="F189" s="133" t="s">
        <v>222</v>
      </c>
      <c r="G189" s="94">
        <v>48</v>
      </c>
    </row>
    <row r="190" spans="1:7" s="1" customFormat="1" ht="26.25" customHeight="1">
      <c r="A190" s="3">
        <v>5</v>
      </c>
      <c r="B190" s="134" t="s">
        <v>69</v>
      </c>
      <c r="C190" s="133" t="s">
        <v>1141</v>
      </c>
      <c r="D190" s="133" t="s">
        <v>1142</v>
      </c>
      <c r="E190" s="133" t="s">
        <v>959</v>
      </c>
      <c r="F190" s="133" t="s">
        <v>222</v>
      </c>
      <c r="G190" s="94">
        <v>47</v>
      </c>
    </row>
    <row r="191" spans="1:7" s="1" customFormat="1" ht="29.25" customHeight="1">
      <c r="A191" s="3">
        <v>6</v>
      </c>
      <c r="B191" s="134" t="s">
        <v>69</v>
      </c>
      <c r="C191" s="133" t="s">
        <v>1132</v>
      </c>
      <c r="D191" s="133" t="s">
        <v>1133</v>
      </c>
      <c r="E191" s="133" t="s">
        <v>959</v>
      </c>
      <c r="F191" s="133" t="s">
        <v>222</v>
      </c>
      <c r="G191" s="94">
        <v>46</v>
      </c>
    </row>
    <row r="192" spans="1:7" s="1" customFormat="1" ht="28.5" customHeight="1">
      <c r="A192" s="3">
        <v>7</v>
      </c>
      <c r="B192" s="134" t="s">
        <v>69</v>
      </c>
      <c r="C192" s="133" t="s">
        <v>1148</v>
      </c>
      <c r="D192" s="133" t="s">
        <v>1149</v>
      </c>
      <c r="E192" s="133" t="s">
        <v>1145</v>
      </c>
      <c r="F192" s="133" t="s">
        <v>222</v>
      </c>
      <c r="G192" s="94">
        <v>45</v>
      </c>
    </row>
    <row r="193" spans="1:7" s="1" customFormat="1" ht="28.5" customHeight="1">
      <c r="A193" s="3">
        <v>8</v>
      </c>
      <c r="B193" s="134" t="s">
        <v>69</v>
      </c>
      <c r="C193" s="134" t="s">
        <v>957</v>
      </c>
      <c r="D193" s="134" t="s">
        <v>958</v>
      </c>
      <c r="E193" s="134" t="s">
        <v>959</v>
      </c>
      <c r="F193" s="134" t="s">
        <v>222</v>
      </c>
      <c r="G193" s="94">
        <v>43</v>
      </c>
    </row>
    <row r="194" spans="1:7" s="1" customFormat="1" ht="24" customHeight="1">
      <c r="A194" s="3">
        <v>9</v>
      </c>
      <c r="B194" s="134" t="s">
        <v>69</v>
      </c>
      <c r="C194" s="133" t="s">
        <v>1137</v>
      </c>
      <c r="D194" s="133" t="s">
        <v>1138</v>
      </c>
      <c r="E194" s="133" t="s">
        <v>1135</v>
      </c>
      <c r="F194" s="133" t="s">
        <v>222</v>
      </c>
      <c r="G194" s="94">
        <v>40</v>
      </c>
    </row>
    <row r="195" spans="1:7" s="1" customFormat="1" ht="30" customHeight="1">
      <c r="A195" s="3">
        <v>10</v>
      </c>
      <c r="B195" s="134" t="s">
        <v>406</v>
      </c>
      <c r="C195" s="133" t="s">
        <v>1139</v>
      </c>
      <c r="D195" s="133" t="s">
        <v>1140</v>
      </c>
      <c r="E195" s="133" t="s">
        <v>226</v>
      </c>
      <c r="F195" s="133" t="s">
        <v>222</v>
      </c>
      <c r="G195" s="94">
        <v>40</v>
      </c>
    </row>
    <row r="196" spans="1:7" s="1" customFormat="1" ht="18" customHeight="1">
      <c r="A196" s="156"/>
      <c r="B196" s="106"/>
      <c r="C196" s="141"/>
      <c r="D196" s="142"/>
      <c r="E196" s="107"/>
      <c r="F196" s="108"/>
      <c r="G196" s="112"/>
    </row>
    <row r="197" spans="1:7" s="1" customFormat="1" ht="18" customHeight="1">
      <c r="A197" s="163" t="s">
        <v>908</v>
      </c>
      <c r="B197" s="163"/>
      <c r="C197" s="163"/>
      <c r="D197" s="163"/>
      <c r="E197" s="163"/>
      <c r="F197" s="163"/>
      <c r="G197" s="163"/>
    </row>
    <row r="198" spans="1:7" s="1" customFormat="1" ht="39.75" customHeight="1">
      <c r="A198" s="3">
        <v>1</v>
      </c>
      <c r="B198" s="134" t="s">
        <v>69</v>
      </c>
      <c r="C198" s="133" t="s">
        <v>1061</v>
      </c>
      <c r="D198" s="133" t="s">
        <v>1062</v>
      </c>
      <c r="E198" s="133" t="s">
        <v>1063</v>
      </c>
      <c r="F198" s="133" t="s">
        <v>232</v>
      </c>
      <c r="G198" s="94">
        <v>55</v>
      </c>
    </row>
    <row r="199" spans="1:7" s="1" customFormat="1" ht="27" customHeight="1">
      <c r="A199" s="3">
        <v>2</v>
      </c>
      <c r="B199" s="111" t="s">
        <v>69</v>
      </c>
      <c r="C199" s="133" t="s">
        <v>1082</v>
      </c>
      <c r="D199" s="133" t="s">
        <v>1083</v>
      </c>
      <c r="E199" s="133" t="s">
        <v>954</v>
      </c>
      <c r="F199" s="133" t="s">
        <v>232</v>
      </c>
      <c r="G199" s="94">
        <v>51</v>
      </c>
    </row>
    <row r="200" spans="1:7" s="1" customFormat="1" ht="18.75" customHeight="1">
      <c r="A200" s="3">
        <v>3</v>
      </c>
      <c r="B200" s="134" t="s">
        <v>69</v>
      </c>
      <c r="C200" s="133" t="s">
        <v>1086</v>
      </c>
      <c r="D200" s="133" t="s">
        <v>1087</v>
      </c>
      <c r="E200" s="133" t="s">
        <v>1088</v>
      </c>
      <c r="F200" s="133" t="s">
        <v>232</v>
      </c>
      <c r="G200" s="94">
        <v>51</v>
      </c>
    </row>
    <row r="201" spans="1:7" s="1" customFormat="1" ht="26.25" customHeight="1">
      <c r="A201" s="3">
        <v>4</v>
      </c>
      <c r="B201" s="134" t="s">
        <v>69</v>
      </c>
      <c r="C201" s="133" t="s">
        <v>1073</v>
      </c>
      <c r="D201" s="133" t="s">
        <v>1074</v>
      </c>
      <c r="E201" s="133" t="s">
        <v>1075</v>
      </c>
      <c r="F201" s="133" t="s">
        <v>232</v>
      </c>
      <c r="G201" s="94">
        <v>48</v>
      </c>
    </row>
    <row r="202" spans="1:7" s="1" customFormat="1" ht="29.25" customHeight="1">
      <c r="A202" s="3">
        <v>5</v>
      </c>
      <c r="B202" s="134" t="s">
        <v>406</v>
      </c>
      <c r="C202" s="133" t="s">
        <v>1091</v>
      </c>
      <c r="D202" s="133" t="s">
        <v>1092</v>
      </c>
      <c r="E202" s="133" t="s">
        <v>954</v>
      </c>
      <c r="F202" s="133" t="s">
        <v>232</v>
      </c>
      <c r="G202" s="94">
        <v>48</v>
      </c>
    </row>
    <row r="203" spans="1:7" s="1" customFormat="1" ht="27" customHeight="1">
      <c r="A203" s="3">
        <v>6</v>
      </c>
      <c r="B203" s="134" t="s">
        <v>406</v>
      </c>
      <c r="C203" s="133" t="s">
        <v>1089</v>
      </c>
      <c r="D203" s="133" t="s">
        <v>1090</v>
      </c>
      <c r="E203" s="133" t="s">
        <v>1056</v>
      </c>
      <c r="F203" s="133" t="s">
        <v>232</v>
      </c>
      <c r="G203" s="94">
        <v>45</v>
      </c>
    </row>
    <row r="204" spans="1:7" s="1" customFormat="1" ht="27.75" customHeight="1">
      <c r="A204" s="3">
        <v>7</v>
      </c>
      <c r="B204" s="134" t="s">
        <v>69</v>
      </c>
      <c r="C204" s="134" t="s">
        <v>950</v>
      </c>
      <c r="D204" s="134" t="s">
        <v>953</v>
      </c>
      <c r="E204" s="134" t="s">
        <v>951</v>
      </c>
      <c r="F204" s="134" t="s">
        <v>232</v>
      </c>
      <c r="G204" s="94">
        <v>45</v>
      </c>
    </row>
    <row r="205" spans="1:7" s="1" customFormat="1" ht="18" customHeight="1">
      <c r="A205" s="3">
        <v>8</v>
      </c>
      <c r="B205" s="134" t="s">
        <v>407</v>
      </c>
      <c r="C205" s="133" t="s">
        <v>1069</v>
      </c>
      <c r="D205" s="133" t="s">
        <v>1070</v>
      </c>
      <c r="E205" s="133" t="s">
        <v>1391</v>
      </c>
      <c r="F205" s="133" t="s">
        <v>232</v>
      </c>
      <c r="G205" s="94">
        <v>43</v>
      </c>
    </row>
    <row r="206" spans="1:7" s="1" customFormat="1" ht="27" customHeight="1">
      <c r="A206" s="3">
        <v>9</v>
      </c>
      <c r="B206" s="134" t="s">
        <v>69</v>
      </c>
      <c r="C206" s="133" t="s">
        <v>1078</v>
      </c>
      <c r="D206" s="133" t="s">
        <v>1079</v>
      </c>
      <c r="E206" s="133" t="s">
        <v>954</v>
      </c>
      <c r="F206" s="133" t="s">
        <v>232</v>
      </c>
      <c r="G206" s="94">
        <v>43</v>
      </c>
    </row>
    <row r="207" spans="1:7" s="1" customFormat="1" ht="25.5" customHeight="1">
      <c r="A207" s="3">
        <v>10</v>
      </c>
      <c r="B207" s="134" t="s">
        <v>406</v>
      </c>
      <c r="C207" s="133" t="s">
        <v>1057</v>
      </c>
      <c r="D207" s="133" t="s">
        <v>1058</v>
      </c>
      <c r="E207" s="133" t="s">
        <v>1056</v>
      </c>
      <c r="F207" s="133" t="s">
        <v>232</v>
      </c>
      <c r="G207" s="94">
        <v>42</v>
      </c>
    </row>
    <row r="208" spans="1:7" s="1" customFormat="1" ht="24" customHeight="1">
      <c r="A208" s="3">
        <v>11</v>
      </c>
      <c r="B208" s="134" t="s">
        <v>406</v>
      </c>
      <c r="C208" s="133" t="s">
        <v>1054</v>
      </c>
      <c r="D208" s="133" t="s">
        <v>1055</v>
      </c>
      <c r="E208" s="133" t="s">
        <v>1056</v>
      </c>
      <c r="F208" s="133" t="s">
        <v>232</v>
      </c>
      <c r="G208" s="94">
        <v>41</v>
      </c>
    </row>
    <row r="209" spans="1:7" s="1" customFormat="1" ht="18" customHeight="1">
      <c r="A209" s="3">
        <v>12</v>
      </c>
      <c r="B209" s="133" t="s">
        <v>69</v>
      </c>
      <c r="C209" s="133" t="s">
        <v>1413</v>
      </c>
      <c r="D209" s="133" t="s">
        <v>952</v>
      </c>
      <c r="E209" s="133" t="s">
        <v>954</v>
      </c>
      <c r="F209" s="133" t="s">
        <v>232</v>
      </c>
      <c r="G209" s="94">
        <v>40</v>
      </c>
    </row>
    <row r="210" spans="1:7" s="1" customFormat="1" ht="18" customHeight="1">
      <c r="A210" s="3">
        <v>13</v>
      </c>
      <c r="B210" s="134" t="s">
        <v>406</v>
      </c>
      <c r="C210" s="133" t="s">
        <v>1059</v>
      </c>
      <c r="D210" s="133" t="s">
        <v>1060</v>
      </c>
      <c r="E210" s="133" t="s">
        <v>1056</v>
      </c>
      <c r="F210" s="133" t="s">
        <v>232</v>
      </c>
      <c r="G210" s="94">
        <v>39</v>
      </c>
    </row>
    <row r="211" spans="1:7" s="1" customFormat="1" ht="18" customHeight="1">
      <c r="A211" s="3">
        <v>14</v>
      </c>
      <c r="B211" s="134" t="s">
        <v>69</v>
      </c>
      <c r="C211" s="133" t="s">
        <v>1084</v>
      </c>
      <c r="D211" s="133" t="s">
        <v>1085</v>
      </c>
      <c r="E211" s="133" t="s">
        <v>954</v>
      </c>
      <c r="F211" s="133" t="s">
        <v>232</v>
      </c>
      <c r="G211" s="94">
        <v>37</v>
      </c>
    </row>
    <row r="212" spans="1:7" s="1" customFormat="1" ht="27.75" customHeight="1">
      <c r="A212" s="3">
        <v>15</v>
      </c>
      <c r="B212" s="134" t="s">
        <v>406</v>
      </c>
      <c r="C212" s="135" t="s">
        <v>1064</v>
      </c>
      <c r="D212" s="133" t="s">
        <v>1392</v>
      </c>
      <c r="E212" s="133" t="s">
        <v>1066</v>
      </c>
      <c r="F212" s="133" t="s">
        <v>232</v>
      </c>
      <c r="G212" s="94">
        <v>36</v>
      </c>
    </row>
    <row r="213" spans="1:7" s="1" customFormat="1" ht="24.75" customHeight="1">
      <c r="A213" s="3">
        <v>16</v>
      </c>
      <c r="B213" s="134" t="s">
        <v>69</v>
      </c>
      <c r="C213" s="133" t="s">
        <v>1080</v>
      </c>
      <c r="D213" s="133" t="s">
        <v>1081</v>
      </c>
      <c r="E213" s="133" t="s">
        <v>954</v>
      </c>
      <c r="F213" s="133" t="s">
        <v>232</v>
      </c>
      <c r="G213" s="94">
        <v>35</v>
      </c>
    </row>
    <row r="214" spans="1:7" s="1" customFormat="1" ht="24.75" customHeight="1">
      <c r="A214" s="3">
        <v>17</v>
      </c>
      <c r="B214" s="133" t="s">
        <v>406</v>
      </c>
      <c r="C214" s="133" t="s">
        <v>976</v>
      </c>
      <c r="D214" s="133" t="s">
        <v>977</v>
      </c>
      <c r="E214" s="133" t="s">
        <v>978</v>
      </c>
      <c r="F214" s="133" t="s">
        <v>232</v>
      </c>
      <c r="G214" s="94">
        <v>33</v>
      </c>
    </row>
    <row r="215" spans="1:7" s="1" customFormat="1" ht="30.75" customHeight="1">
      <c r="A215" s="3">
        <v>18</v>
      </c>
      <c r="B215" s="134" t="s">
        <v>406</v>
      </c>
      <c r="C215" s="135" t="s">
        <v>1064</v>
      </c>
      <c r="D215" s="133" t="s">
        <v>1065</v>
      </c>
      <c r="E215" s="133" t="s">
        <v>1066</v>
      </c>
      <c r="F215" s="133" t="s">
        <v>232</v>
      </c>
      <c r="G215" s="94">
        <v>32</v>
      </c>
    </row>
    <row r="216" spans="1:7" s="1" customFormat="1" ht="26.25" customHeight="1">
      <c r="A216" s="3">
        <v>19</v>
      </c>
      <c r="B216" s="134" t="s">
        <v>69</v>
      </c>
      <c r="C216" s="133" t="s">
        <v>1076</v>
      </c>
      <c r="D216" s="133" t="s">
        <v>1077</v>
      </c>
      <c r="E216" s="133" t="s">
        <v>954</v>
      </c>
      <c r="F216" s="133" t="s">
        <v>232</v>
      </c>
      <c r="G216" s="94">
        <v>31</v>
      </c>
    </row>
    <row r="217" spans="1:7" s="1" customFormat="1" ht="18" customHeight="1">
      <c r="A217" s="3">
        <v>20</v>
      </c>
      <c r="B217" s="135" t="s">
        <v>69</v>
      </c>
      <c r="C217" s="135" t="s">
        <v>1067</v>
      </c>
      <c r="D217" s="135" t="s">
        <v>1068</v>
      </c>
      <c r="E217" s="135" t="s">
        <v>954</v>
      </c>
      <c r="F217" s="132" t="s">
        <v>232</v>
      </c>
      <c r="G217" s="94" t="s">
        <v>1403</v>
      </c>
    </row>
    <row r="218" spans="1:7" s="1" customFormat="1" ht="18" customHeight="1">
      <c r="A218" s="3">
        <v>21</v>
      </c>
      <c r="B218" s="134" t="s">
        <v>69</v>
      </c>
      <c r="C218" s="135" t="s">
        <v>1071</v>
      </c>
      <c r="D218" s="133" t="s">
        <v>1072</v>
      </c>
      <c r="E218" s="133" t="s">
        <v>954</v>
      </c>
      <c r="F218" s="133" t="s">
        <v>232</v>
      </c>
      <c r="G218" s="94" t="s">
        <v>1403</v>
      </c>
    </row>
    <row r="219" spans="1:7" s="1" customFormat="1" ht="18" customHeight="1">
      <c r="A219" s="156"/>
      <c r="B219" s="106"/>
      <c r="C219" s="141"/>
      <c r="D219" s="142"/>
      <c r="E219" s="107"/>
      <c r="F219" s="108"/>
      <c r="G219" s="112"/>
    </row>
    <row r="220" spans="1:7" s="1" customFormat="1" ht="18" customHeight="1">
      <c r="A220" s="163" t="s">
        <v>907</v>
      </c>
      <c r="B220" s="163"/>
      <c r="C220" s="163"/>
      <c r="D220" s="163"/>
      <c r="E220" s="163"/>
      <c r="F220" s="163"/>
      <c r="G220" s="163"/>
    </row>
    <row r="221" spans="1:7" s="1" customFormat="1" ht="27.75" customHeight="1">
      <c r="A221" s="3">
        <v>1</v>
      </c>
      <c r="B221" s="134" t="s">
        <v>407</v>
      </c>
      <c r="C221" s="133" t="s">
        <v>1120</v>
      </c>
      <c r="D221" s="133" t="s">
        <v>1121</v>
      </c>
      <c r="E221" s="133" t="s">
        <v>1122</v>
      </c>
      <c r="F221" s="133" t="s">
        <v>244</v>
      </c>
      <c r="G221" s="111">
        <v>57</v>
      </c>
    </row>
    <row r="222" spans="1:7" s="1" customFormat="1" ht="24.75" customHeight="1">
      <c r="A222" s="3">
        <v>2</v>
      </c>
      <c r="B222" s="134" t="s">
        <v>406</v>
      </c>
      <c r="C222" s="134" t="s">
        <v>960</v>
      </c>
      <c r="D222" s="134" t="s">
        <v>961</v>
      </c>
      <c r="E222" s="134" t="s">
        <v>962</v>
      </c>
      <c r="F222" s="134" t="s">
        <v>244</v>
      </c>
      <c r="G222" s="111">
        <v>46</v>
      </c>
    </row>
    <row r="223" spans="1:7" s="1" customFormat="1" ht="30" customHeight="1">
      <c r="A223" s="3">
        <v>3</v>
      </c>
      <c r="B223" s="134" t="s">
        <v>406</v>
      </c>
      <c r="C223" s="133" t="s">
        <v>1113</v>
      </c>
      <c r="D223" s="133" t="s">
        <v>1114</v>
      </c>
      <c r="E223" s="133" t="s">
        <v>1104</v>
      </c>
      <c r="F223" s="133" t="s">
        <v>244</v>
      </c>
      <c r="G223" s="94">
        <v>45</v>
      </c>
    </row>
    <row r="224" spans="1:7" s="1" customFormat="1" ht="18" customHeight="1">
      <c r="A224" s="3">
        <v>4</v>
      </c>
      <c r="B224" s="134" t="s">
        <v>407</v>
      </c>
      <c r="C224" s="133" t="s">
        <v>1128</v>
      </c>
      <c r="D224" s="133" t="s">
        <v>1129</v>
      </c>
      <c r="E224" s="133" t="s">
        <v>1122</v>
      </c>
      <c r="F224" s="133" t="s">
        <v>244</v>
      </c>
      <c r="G224" s="111">
        <v>45</v>
      </c>
    </row>
    <row r="225" spans="1:7" s="1" customFormat="1" ht="26.25" customHeight="1">
      <c r="A225" s="3">
        <v>5</v>
      </c>
      <c r="B225" s="134" t="s">
        <v>69</v>
      </c>
      <c r="C225" s="133" t="s">
        <v>1407</v>
      </c>
      <c r="D225" s="133" t="s">
        <v>1125</v>
      </c>
      <c r="E225" s="133" t="s">
        <v>962</v>
      </c>
      <c r="F225" s="133" t="s">
        <v>244</v>
      </c>
      <c r="G225" s="94">
        <v>44</v>
      </c>
    </row>
    <row r="226" spans="1:7" s="1" customFormat="1" ht="26.25" customHeight="1">
      <c r="A226" s="3">
        <v>6</v>
      </c>
      <c r="B226" s="134" t="s">
        <v>69</v>
      </c>
      <c r="C226" s="133" t="s">
        <v>1409</v>
      </c>
      <c r="D226" s="133" t="s">
        <v>1110</v>
      </c>
      <c r="E226" s="133" t="s">
        <v>962</v>
      </c>
      <c r="F226" s="133" t="s">
        <v>244</v>
      </c>
      <c r="G226" s="94">
        <v>41</v>
      </c>
    </row>
    <row r="227" spans="1:7" s="1" customFormat="1" ht="31.5" customHeight="1">
      <c r="A227" s="3">
        <v>7</v>
      </c>
      <c r="B227" s="134" t="s">
        <v>406</v>
      </c>
      <c r="C227" s="133" t="s">
        <v>1408</v>
      </c>
      <c r="D227" s="133" t="s">
        <v>985</v>
      </c>
      <c r="E227" s="133" t="s">
        <v>986</v>
      </c>
      <c r="F227" s="133" t="s">
        <v>244</v>
      </c>
      <c r="G227" s="94">
        <v>41</v>
      </c>
    </row>
    <row r="228" spans="1:7" s="1" customFormat="1" ht="32.25" customHeight="1">
      <c r="A228" s="3">
        <v>8</v>
      </c>
      <c r="B228" s="134" t="s">
        <v>69</v>
      </c>
      <c r="C228" s="133" t="s">
        <v>1117</v>
      </c>
      <c r="D228" s="133" t="s">
        <v>1118</v>
      </c>
      <c r="E228" s="133" t="s">
        <v>1119</v>
      </c>
      <c r="F228" s="133" t="s">
        <v>244</v>
      </c>
      <c r="G228" s="94">
        <v>40</v>
      </c>
    </row>
    <row r="229" spans="1:7" s="1" customFormat="1" ht="18" customHeight="1">
      <c r="A229" s="3">
        <v>9</v>
      </c>
      <c r="B229" s="134" t="s">
        <v>69</v>
      </c>
      <c r="C229" s="133" t="s">
        <v>1102</v>
      </c>
      <c r="D229" s="133" t="s">
        <v>1103</v>
      </c>
      <c r="E229" s="133" t="s">
        <v>1104</v>
      </c>
      <c r="F229" s="133" t="s">
        <v>244</v>
      </c>
      <c r="G229" s="94">
        <v>39</v>
      </c>
    </row>
    <row r="230" spans="1:7" s="1" customFormat="1" ht="27" customHeight="1">
      <c r="A230" s="3">
        <v>10</v>
      </c>
      <c r="B230" s="134" t="s">
        <v>406</v>
      </c>
      <c r="C230" s="133" t="s">
        <v>1107</v>
      </c>
      <c r="D230" s="133" t="s">
        <v>1108</v>
      </c>
      <c r="E230" s="133" t="s">
        <v>1109</v>
      </c>
      <c r="F230" s="133" t="s">
        <v>244</v>
      </c>
      <c r="G230" s="94">
        <v>39</v>
      </c>
    </row>
    <row r="231" spans="1:7" s="1" customFormat="1" ht="18" customHeight="1">
      <c r="A231" s="3">
        <v>11</v>
      </c>
      <c r="B231" s="134" t="s">
        <v>406</v>
      </c>
      <c r="C231" s="133" t="s">
        <v>1115</v>
      </c>
      <c r="D231" s="133" t="s">
        <v>1116</v>
      </c>
      <c r="E231" s="133" t="s">
        <v>1104</v>
      </c>
      <c r="F231" s="133" t="s">
        <v>244</v>
      </c>
      <c r="G231" s="94">
        <v>38</v>
      </c>
    </row>
    <row r="232" spans="1:7" s="1" customFormat="1" ht="24.75" customHeight="1">
      <c r="A232" s="3">
        <v>12</v>
      </c>
      <c r="B232" s="134" t="s">
        <v>406</v>
      </c>
      <c r="C232" s="133" t="s">
        <v>1111</v>
      </c>
      <c r="D232" s="133" t="s">
        <v>1112</v>
      </c>
      <c r="E232" s="133" t="s">
        <v>1104</v>
      </c>
      <c r="F232" s="133" t="s">
        <v>244</v>
      </c>
      <c r="G232" s="94">
        <v>36</v>
      </c>
    </row>
    <row r="233" spans="1:7" s="1" customFormat="1" ht="18" customHeight="1">
      <c r="A233" s="3">
        <v>13</v>
      </c>
      <c r="B233" s="134" t="s">
        <v>406</v>
      </c>
      <c r="C233" s="133" t="s">
        <v>1105</v>
      </c>
      <c r="D233" s="133" t="s">
        <v>1106</v>
      </c>
      <c r="E233" s="133" t="s">
        <v>1104</v>
      </c>
      <c r="F233" s="133" t="s">
        <v>244</v>
      </c>
      <c r="G233" s="94">
        <v>36</v>
      </c>
    </row>
    <row r="234" spans="1:7" s="1" customFormat="1" ht="23.25" customHeight="1">
      <c r="A234" s="3">
        <v>14</v>
      </c>
      <c r="B234" s="134" t="s">
        <v>407</v>
      </c>
      <c r="C234" s="133" t="s">
        <v>1123</v>
      </c>
      <c r="D234" s="133" t="s">
        <v>1124</v>
      </c>
      <c r="E234" s="133" t="s">
        <v>986</v>
      </c>
      <c r="F234" s="133" t="s">
        <v>244</v>
      </c>
      <c r="G234" s="94">
        <v>34</v>
      </c>
    </row>
    <row r="235" spans="1:7" s="1" customFormat="1" ht="18" customHeight="1">
      <c r="A235" s="3">
        <v>15</v>
      </c>
      <c r="B235" s="134" t="s">
        <v>407</v>
      </c>
      <c r="C235" s="133" t="s">
        <v>1126</v>
      </c>
      <c r="D235" s="133" t="s">
        <v>1127</v>
      </c>
      <c r="E235" s="133" t="s">
        <v>1104</v>
      </c>
      <c r="F235" s="133" t="s">
        <v>244</v>
      </c>
      <c r="G235" s="94">
        <v>32</v>
      </c>
    </row>
    <row r="236" spans="1:7" s="1" customFormat="1" ht="30" customHeight="1">
      <c r="A236" s="3">
        <v>16</v>
      </c>
      <c r="B236" s="134" t="s">
        <v>69</v>
      </c>
      <c r="C236" s="133" t="s">
        <v>1130</v>
      </c>
      <c r="D236" s="133" t="s">
        <v>1131</v>
      </c>
      <c r="E236" s="133" t="s">
        <v>1122</v>
      </c>
      <c r="F236" s="133" t="s">
        <v>244</v>
      </c>
      <c r="G236" s="94" t="s">
        <v>1403</v>
      </c>
    </row>
    <row r="237" spans="1:7" s="1" customFormat="1" ht="18" customHeight="1">
      <c r="A237" s="158"/>
      <c r="B237" s="170"/>
      <c r="C237" s="170"/>
      <c r="D237" s="170"/>
      <c r="E237" s="170"/>
      <c r="F237" s="101"/>
      <c r="G237" s="109"/>
    </row>
    <row r="238" spans="1:7" s="1" customFormat="1" ht="18" customHeight="1">
      <c r="A238" s="147"/>
      <c r="B238" s="168" t="s">
        <v>900</v>
      </c>
      <c r="C238" s="169"/>
      <c r="D238" s="93"/>
      <c r="E238" s="168" t="s">
        <v>902</v>
      </c>
      <c r="F238" s="168"/>
      <c r="G238" s="168"/>
    </row>
    <row r="239" spans="1:7" s="1" customFormat="1" ht="18" customHeight="1">
      <c r="A239" s="147"/>
      <c r="B239" s="168" t="s">
        <v>901</v>
      </c>
      <c r="C239" s="169"/>
      <c r="D239" s="93"/>
      <c r="E239" s="168" t="s">
        <v>903</v>
      </c>
      <c r="F239" s="168"/>
      <c r="G239" s="168"/>
    </row>
    <row r="240" spans="1:7" s="1" customFormat="1" ht="18" customHeight="1">
      <c r="A240" s="158"/>
      <c r="B240" s="101"/>
      <c r="C240" s="143"/>
      <c r="D240" s="144"/>
      <c r="E240" s="100"/>
      <c r="F240" s="101"/>
      <c r="G240" s="109"/>
    </row>
    <row r="241" spans="1:7" s="1" customFormat="1" ht="18" customHeight="1">
      <c r="A241" s="158"/>
      <c r="B241" s="101"/>
      <c r="C241" s="143"/>
      <c r="D241" s="144"/>
      <c r="E241" s="100"/>
      <c r="F241" s="101"/>
      <c r="G241" s="109"/>
    </row>
    <row r="242" spans="1:7" s="1" customFormat="1" ht="18" customHeight="1">
      <c r="A242" s="158"/>
      <c r="B242" s="101"/>
      <c r="C242" s="143"/>
      <c r="D242" s="144"/>
      <c r="E242" s="100"/>
      <c r="F242" s="101"/>
      <c r="G242" s="109"/>
    </row>
    <row r="243" spans="1:7" s="1" customFormat="1" ht="18" customHeight="1">
      <c r="A243" s="158"/>
      <c r="B243" s="101"/>
      <c r="C243" s="143"/>
      <c r="D243" s="144"/>
      <c r="E243" s="100"/>
      <c r="F243" s="101"/>
      <c r="G243" s="109"/>
    </row>
    <row r="244" spans="1:7" s="1" customFormat="1" ht="18" customHeight="1">
      <c r="A244" s="158"/>
      <c r="B244" s="101"/>
      <c r="C244" s="143"/>
      <c r="D244" s="144"/>
      <c r="E244" s="100"/>
      <c r="F244" s="101"/>
      <c r="G244" s="109"/>
    </row>
    <row r="245" spans="1:7" s="1" customFormat="1" ht="18" customHeight="1">
      <c r="A245" s="158"/>
      <c r="B245" s="101"/>
      <c r="C245" s="143"/>
      <c r="D245" s="144"/>
      <c r="E245" s="100"/>
      <c r="F245" s="101"/>
      <c r="G245" s="109"/>
    </row>
    <row r="246" spans="1:7" s="1" customFormat="1" ht="18" customHeight="1">
      <c r="A246" s="158"/>
      <c r="B246" s="101"/>
      <c r="C246" s="143"/>
      <c r="D246" s="144"/>
      <c r="E246" s="100"/>
      <c r="F246" s="101"/>
      <c r="G246" s="109"/>
    </row>
    <row r="247" spans="1:7" s="1" customFormat="1" ht="18" customHeight="1">
      <c r="A247" s="158"/>
      <c r="B247" s="101"/>
      <c r="C247" s="143"/>
      <c r="D247" s="144"/>
      <c r="E247" s="100"/>
      <c r="F247" s="101"/>
      <c r="G247" s="109"/>
    </row>
    <row r="248" spans="1:7" s="1" customFormat="1" ht="18" customHeight="1">
      <c r="A248" s="158"/>
      <c r="B248" s="101"/>
      <c r="C248" s="143"/>
      <c r="D248" s="144"/>
      <c r="E248" s="100"/>
      <c r="F248" s="101"/>
      <c r="G248" s="109"/>
    </row>
    <row r="249" spans="1:7" s="1" customFormat="1" ht="18" customHeight="1">
      <c r="A249" s="158"/>
      <c r="B249" s="101"/>
      <c r="C249" s="143"/>
      <c r="D249" s="144"/>
      <c r="E249" s="100"/>
      <c r="F249" s="101"/>
      <c r="G249" s="109"/>
    </row>
    <row r="250" spans="1:7" s="1" customFormat="1" ht="18" customHeight="1">
      <c r="A250" s="158"/>
      <c r="B250" s="101"/>
      <c r="C250" s="143"/>
      <c r="D250" s="144"/>
      <c r="E250" s="100"/>
      <c r="F250" s="101"/>
      <c r="G250" s="109"/>
    </row>
    <row r="251" spans="1:7" s="1" customFormat="1" ht="18" customHeight="1">
      <c r="A251" s="158"/>
      <c r="B251" s="101"/>
      <c r="C251" s="143"/>
      <c r="D251" s="144"/>
      <c r="E251" s="100"/>
      <c r="F251" s="101"/>
      <c r="G251" s="109"/>
    </row>
    <row r="252" spans="1:7" s="1" customFormat="1" ht="18" customHeight="1">
      <c r="A252" s="158"/>
      <c r="B252" s="101"/>
      <c r="C252" s="143"/>
      <c r="D252" s="144"/>
      <c r="E252" s="100"/>
      <c r="F252" s="101"/>
      <c r="G252" s="109"/>
    </row>
    <row r="253" spans="1:7" s="1" customFormat="1" ht="18" customHeight="1">
      <c r="A253" s="158"/>
      <c r="B253" s="101"/>
      <c r="C253" s="143"/>
      <c r="D253" s="144"/>
      <c r="E253" s="100"/>
      <c r="F253" s="101"/>
      <c r="G253" s="109"/>
    </row>
    <row r="254" spans="1:7" s="1" customFormat="1" ht="18" customHeight="1">
      <c r="A254" s="158"/>
      <c r="B254" s="101"/>
      <c r="C254" s="143"/>
      <c r="D254" s="144"/>
      <c r="E254" s="100"/>
      <c r="F254" s="101"/>
      <c r="G254" s="109"/>
    </row>
    <row r="255" spans="1:7" s="1" customFormat="1" ht="18" customHeight="1">
      <c r="A255" s="158"/>
      <c r="B255" s="101"/>
      <c r="C255" s="143"/>
      <c r="D255" s="144"/>
      <c r="E255" s="100"/>
      <c r="F255" s="101"/>
      <c r="G255" s="109"/>
    </row>
    <row r="256" spans="1:7" s="1" customFormat="1" ht="18" customHeight="1">
      <c r="A256" s="158"/>
      <c r="B256" s="101"/>
      <c r="C256" s="143"/>
      <c r="D256" s="144"/>
      <c r="E256" s="100"/>
      <c r="F256" s="101"/>
      <c r="G256" s="109"/>
    </row>
    <row r="257" spans="1:7" s="1" customFormat="1" ht="18" customHeight="1">
      <c r="A257" s="158"/>
      <c r="B257" s="101"/>
      <c r="C257" s="143"/>
      <c r="D257" s="144"/>
      <c r="E257" s="100"/>
      <c r="F257" s="101"/>
      <c r="G257" s="109"/>
    </row>
    <row r="258" spans="1:7" s="1" customFormat="1" ht="18" customHeight="1">
      <c r="A258" s="158"/>
      <c r="B258" s="101"/>
      <c r="C258" s="143"/>
      <c r="D258" s="144"/>
      <c r="E258" s="100"/>
      <c r="F258" s="101"/>
      <c r="G258" s="109"/>
    </row>
    <row r="259" spans="1:7" s="1" customFormat="1" ht="18" customHeight="1">
      <c r="A259" s="158"/>
      <c r="B259" s="101"/>
      <c r="C259" s="143"/>
      <c r="D259" s="144"/>
      <c r="E259" s="100"/>
      <c r="F259" s="101"/>
      <c r="G259" s="109"/>
    </row>
    <row r="260" spans="1:7" s="1" customFormat="1" ht="18" customHeight="1">
      <c r="A260" s="158"/>
      <c r="B260" s="101"/>
      <c r="C260" s="143"/>
      <c r="D260" s="144"/>
      <c r="E260" s="100"/>
      <c r="F260" s="101"/>
      <c r="G260" s="109"/>
    </row>
    <row r="261" spans="1:7" s="1" customFormat="1" ht="18" customHeight="1">
      <c r="A261" s="158"/>
      <c r="B261" s="101"/>
      <c r="C261" s="143"/>
      <c r="D261" s="144"/>
      <c r="E261" s="100"/>
      <c r="F261" s="101"/>
      <c r="G261" s="109"/>
    </row>
    <row r="262" spans="1:7" s="1" customFormat="1" ht="18" customHeight="1">
      <c r="A262" s="158"/>
      <c r="B262" s="101"/>
      <c r="C262" s="143"/>
      <c r="D262" s="144"/>
      <c r="E262" s="100"/>
      <c r="F262" s="101"/>
      <c r="G262" s="109"/>
    </row>
    <row r="263" spans="1:7" s="1" customFormat="1" ht="18" customHeight="1">
      <c r="A263" s="158"/>
      <c r="B263" s="101"/>
      <c r="C263" s="143"/>
      <c r="D263" s="144"/>
      <c r="E263" s="100"/>
      <c r="F263" s="101"/>
      <c r="G263" s="109"/>
    </row>
    <row r="264" spans="1:7" s="1" customFormat="1" ht="18" customHeight="1">
      <c r="A264" s="158"/>
      <c r="B264" s="101"/>
      <c r="C264" s="143"/>
      <c r="D264" s="144"/>
      <c r="E264" s="100"/>
      <c r="F264" s="101"/>
      <c r="G264" s="109"/>
    </row>
    <row r="265" spans="1:7" s="1" customFormat="1" ht="18" customHeight="1">
      <c r="A265" s="158"/>
      <c r="B265" s="101"/>
      <c r="C265" s="143"/>
      <c r="D265" s="144"/>
      <c r="E265" s="100"/>
      <c r="F265" s="101"/>
      <c r="G265" s="109"/>
    </row>
    <row r="266" spans="1:7" s="1" customFormat="1" ht="18" customHeight="1">
      <c r="A266" s="158"/>
      <c r="B266" s="101"/>
      <c r="C266" s="143"/>
      <c r="D266" s="144"/>
      <c r="E266" s="100"/>
      <c r="F266" s="101"/>
      <c r="G266" s="109"/>
    </row>
    <row r="267" spans="1:7" s="1" customFormat="1" ht="18" customHeight="1">
      <c r="A267" s="158"/>
      <c r="B267" s="101"/>
      <c r="C267" s="143"/>
      <c r="D267" s="144"/>
      <c r="E267" s="100"/>
      <c r="F267" s="101"/>
      <c r="G267" s="109"/>
    </row>
    <row r="268" spans="1:7" s="1" customFormat="1" ht="18" customHeight="1">
      <c r="A268" s="158"/>
      <c r="B268" s="101"/>
      <c r="C268" s="143"/>
      <c r="D268" s="144"/>
      <c r="E268" s="100"/>
      <c r="F268" s="101"/>
      <c r="G268" s="109"/>
    </row>
    <row r="269" spans="1:7" s="1" customFormat="1" ht="18" customHeight="1">
      <c r="A269" s="158"/>
      <c r="B269" s="101"/>
      <c r="C269" s="143"/>
      <c r="D269" s="144"/>
      <c r="E269" s="100"/>
      <c r="F269" s="101"/>
      <c r="G269" s="109"/>
    </row>
    <row r="270" spans="1:7" s="1" customFormat="1" ht="18" customHeight="1">
      <c r="A270" s="158"/>
      <c r="B270" s="101"/>
      <c r="C270" s="143"/>
      <c r="D270" s="144"/>
      <c r="E270" s="100"/>
      <c r="F270" s="101"/>
      <c r="G270" s="109"/>
    </row>
    <row r="271" spans="1:7" s="1" customFormat="1" ht="18" customHeight="1">
      <c r="A271" s="158"/>
      <c r="B271" s="101"/>
      <c r="C271" s="143"/>
      <c r="D271" s="144"/>
      <c r="E271" s="100"/>
      <c r="F271" s="101"/>
      <c r="G271" s="109"/>
    </row>
    <row r="272" spans="1:7" s="1" customFormat="1" ht="18" customHeight="1">
      <c r="A272" s="158"/>
      <c r="B272" s="101"/>
      <c r="C272" s="143"/>
      <c r="D272" s="144"/>
      <c r="E272" s="100"/>
      <c r="F272" s="101"/>
      <c r="G272" s="109"/>
    </row>
    <row r="273" spans="1:7" s="1" customFormat="1" ht="18" customHeight="1">
      <c r="A273" s="158"/>
      <c r="B273" s="101"/>
      <c r="C273" s="143"/>
      <c r="D273" s="144"/>
      <c r="E273" s="100"/>
      <c r="F273" s="101"/>
      <c r="G273" s="109"/>
    </row>
    <row r="274" spans="1:7" s="1" customFormat="1" ht="18" customHeight="1">
      <c r="A274" s="158"/>
      <c r="B274" s="101"/>
      <c r="C274" s="143"/>
      <c r="D274" s="144"/>
      <c r="E274" s="100"/>
      <c r="F274" s="101"/>
      <c r="G274" s="109"/>
    </row>
    <row r="275" spans="1:7" s="1" customFormat="1" ht="18" customHeight="1">
      <c r="A275" s="158"/>
      <c r="B275" s="101"/>
      <c r="C275" s="143"/>
      <c r="D275" s="144"/>
      <c r="E275" s="100"/>
      <c r="F275" s="101"/>
      <c r="G275" s="109"/>
    </row>
    <row r="276" spans="1:7" s="1" customFormat="1" ht="18" customHeight="1">
      <c r="A276" s="158"/>
      <c r="B276" s="101"/>
      <c r="C276" s="143"/>
      <c r="D276" s="144"/>
      <c r="E276" s="100"/>
      <c r="F276" s="101"/>
      <c r="G276" s="109"/>
    </row>
    <row r="277" spans="1:7" s="1" customFormat="1" ht="18" customHeight="1">
      <c r="A277" s="158"/>
      <c r="B277" s="101"/>
      <c r="C277" s="143"/>
      <c r="D277" s="144"/>
      <c r="E277" s="100"/>
      <c r="F277" s="101"/>
      <c r="G277" s="109"/>
    </row>
    <row r="278" spans="1:7" s="1" customFormat="1" ht="18" customHeight="1">
      <c r="A278" s="158"/>
      <c r="B278" s="101"/>
      <c r="C278" s="143"/>
      <c r="D278" s="144"/>
      <c r="E278" s="100"/>
      <c r="F278" s="101"/>
      <c r="G278" s="109"/>
    </row>
    <row r="279" spans="1:7" s="1" customFormat="1" ht="18" customHeight="1">
      <c r="A279" s="158"/>
      <c r="B279" s="101"/>
      <c r="C279" s="143"/>
      <c r="D279" s="144"/>
      <c r="E279" s="100"/>
      <c r="F279" s="101"/>
      <c r="G279" s="109"/>
    </row>
    <row r="280" spans="1:7" s="1" customFormat="1" ht="18" customHeight="1">
      <c r="A280" s="158"/>
      <c r="B280" s="101"/>
      <c r="C280" s="143"/>
      <c r="D280" s="144"/>
      <c r="E280" s="100"/>
      <c r="F280" s="101"/>
      <c r="G280" s="109"/>
    </row>
    <row r="281" spans="1:7" s="1" customFormat="1" ht="18" customHeight="1">
      <c r="A281" s="158"/>
      <c r="B281" s="101"/>
      <c r="C281" s="143"/>
      <c r="D281" s="144"/>
      <c r="E281" s="100"/>
      <c r="F281" s="101"/>
      <c r="G281" s="109"/>
    </row>
    <row r="282" spans="1:7" s="1" customFormat="1" ht="18" customHeight="1">
      <c r="A282" s="158"/>
      <c r="B282" s="101"/>
      <c r="C282" s="143"/>
      <c r="D282" s="144"/>
      <c r="E282" s="100"/>
      <c r="F282" s="101"/>
      <c r="G282" s="109"/>
    </row>
    <row r="283" spans="1:7" s="1" customFormat="1" ht="18" customHeight="1">
      <c r="A283" s="158"/>
      <c r="B283" s="101"/>
      <c r="C283" s="143"/>
      <c r="D283" s="144"/>
      <c r="E283" s="100"/>
      <c r="F283" s="101"/>
      <c r="G283" s="109"/>
    </row>
    <row r="284" spans="1:7" s="1" customFormat="1" ht="18" customHeight="1">
      <c r="A284" s="158"/>
      <c r="B284" s="101"/>
      <c r="C284" s="143"/>
      <c r="D284" s="144"/>
      <c r="E284" s="100"/>
      <c r="F284" s="101"/>
      <c r="G284" s="109"/>
    </row>
    <row r="285" spans="1:7" s="1" customFormat="1" ht="18" customHeight="1">
      <c r="A285" s="158"/>
      <c r="B285" s="101"/>
      <c r="C285" s="143"/>
      <c r="D285" s="144"/>
      <c r="E285" s="100"/>
      <c r="F285" s="101"/>
      <c r="G285" s="109"/>
    </row>
    <row r="286" spans="1:7" s="1" customFormat="1" ht="18" customHeight="1">
      <c r="A286" s="158"/>
      <c r="B286" s="101"/>
      <c r="C286" s="143"/>
      <c r="D286" s="144"/>
      <c r="E286" s="100"/>
      <c r="F286" s="101"/>
      <c r="G286" s="109"/>
    </row>
    <row r="287" spans="1:7" s="1" customFormat="1" ht="18" customHeight="1">
      <c r="A287" s="158"/>
      <c r="B287" s="101"/>
      <c r="C287" s="143"/>
      <c r="D287" s="144"/>
      <c r="E287" s="100"/>
      <c r="F287" s="101"/>
      <c r="G287" s="109"/>
    </row>
    <row r="288" spans="1:7" s="1" customFormat="1" ht="18" customHeight="1">
      <c r="A288" s="158"/>
      <c r="B288" s="101"/>
      <c r="C288" s="143"/>
      <c r="D288" s="144"/>
      <c r="E288" s="100"/>
      <c r="F288" s="101"/>
      <c r="G288" s="109"/>
    </row>
    <row r="289" spans="1:7" s="1" customFormat="1" ht="18" customHeight="1">
      <c r="A289" s="158"/>
      <c r="B289" s="101"/>
      <c r="C289" s="143"/>
      <c r="D289" s="144"/>
      <c r="E289" s="100"/>
      <c r="F289" s="101"/>
      <c r="G289" s="109"/>
    </row>
    <row r="290" spans="1:7" s="1" customFormat="1" ht="18" customHeight="1">
      <c r="A290" s="158"/>
      <c r="B290" s="101"/>
      <c r="C290" s="143"/>
      <c r="D290" s="144"/>
      <c r="E290" s="100"/>
      <c r="F290" s="101"/>
      <c r="G290" s="109"/>
    </row>
    <row r="291" spans="1:7" s="1" customFormat="1" ht="18" customHeight="1">
      <c r="A291" s="158"/>
      <c r="B291" s="101"/>
      <c r="C291" s="143"/>
      <c r="D291" s="144"/>
      <c r="E291" s="100"/>
      <c r="F291" s="101"/>
      <c r="G291" s="109"/>
    </row>
    <row r="292" spans="1:7" s="1" customFormat="1" ht="18" customHeight="1">
      <c r="A292" s="158"/>
      <c r="B292" s="101"/>
      <c r="C292" s="143"/>
      <c r="D292" s="144"/>
      <c r="E292" s="100"/>
      <c r="F292" s="101"/>
      <c r="G292" s="109"/>
    </row>
    <row r="293" spans="1:7" s="1" customFormat="1" ht="18" customHeight="1">
      <c r="A293" s="158"/>
      <c r="B293" s="101"/>
      <c r="C293" s="143"/>
      <c r="D293" s="144"/>
      <c r="E293" s="100"/>
      <c r="F293" s="101"/>
      <c r="G293" s="109"/>
    </row>
    <row r="294" spans="1:7" s="1" customFormat="1" ht="18" customHeight="1">
      <c r="A294" s="158"/>
      <c r="B294" s="101"/>
      <c r="C294" s="143"/>
      <c r="D294" s="144"/>
      <c r="E294" s="100"/>
      <c r="F294" s="101"/>
      <c r="G294" s="109"/>
    </row>
    <row r="295" spans="1:7" s="1" customFormat="1" ht="18" customHeight="1">
      <c r="A295" s="158"/>
      <c r="B295" s="101"/>
      <c r="C295" s="143"/>
      <c r="D295" s="144"/>
      <c r="E295" s="100"/>
      <c r="F295" s="101"/>
      <c r="G295" s="109"/>
    </row>
    <row r="296" spans="1:7" s="1" customFormat="1" ht="18" customHeight="1">
      <c r="A296" s="158"/>
      <c r="B296" s="101"/>
      <c r="C296" s="143"/>
      <c r="D296" s="144"/>
      <c r="E296" s="100"/>
      <c r="F296" s="101"/>
      <c r="G296" s="109"/>
    </row>
    <row r="297" spans="1:7" s="1" customFormat="1" ht="18" customHeight="1">
      <c r="A297" s="158"/>
      <c r="B297" s="101"/>
      <c r="C297" s="143"/>
      <c r="D297" s="144"/>
      <c r="E297" s="100"/>
      <c r="F297" s="101"/>
      <c r="G297" s="109"/>
    </row>
    <row r="298" spans="1:7" s="1" customFormat="1" ht="18" customHeight="1">
      <c r="A298" s="158"/>
      <c r="B298" s="101"/>
      <c r="C298" s="143"/>
      <c r="D298" s="144"/>
      <c r="E298" s="100"/>
      <c r="F298" s="101"/>
      <c r="G298" s="109"/>
    </row>
    <row r="299" spans="1:7" s="1" customFormat="1" ht="18" customHeight="1">
      <c r="A299" s="158"/>
      <c r="B299" s="101"/>
      <c r="C299" s="143"/>
      <c r="D299" s="144"/>
      <c r="E299" s="100"/>
      <c r="F299" s="101"/>
      <c r="G299" s="109"/>
    </row>
    <row r="300" spans="1:7" s="1" customFormat="1" ht="18" customHeight="1">
      <c r="A300" s="158"/>
      <c r="B300" s="101"/>
      <c r="C300" s="143"/>
      <c r="D300" s="144"/>
      <c r="E300" s="100"/>
      <c r="F300" s="101"/>
      <c r="G300" s="109"/>
    </row>
    <row r="301" spans="1:7" s="1" customFormat="1" ht="18" customHeight="1">
      <c r="A301" s="158"/>
      <c r="B301" s="101"/>
      <c r="C301" s="143"/>
      <c r="D301" s="144"/>
      <c r="E301" s="100"/>
      <c r="F301" s="101"/>
      <c r="G301" s="109"/>
    </row>
    <row r="302" spans="1:7" s="1" customFormat="1" ht="18" customHeight="1">
      <c r="A302" s="158"/>
      <c r="B302" s="101"/>
      <c r="C302" s="143"/>
      <c r="D302" s="144"/>
      <c r="E302" s="100"/>
      <c r="F302" s="101"/>
      <c r="G302" s="109"/>
    </row>
    <row r="303" spans="1:7" s="1" customFormat="1" ht="18" customHeight="1">
      <c r="A303" s="158"/>
      <c r="B303" s="101"/>
      <c r="C303" s="143"/>
      <c r="D303" s="144"/>
      <c r="E303" s="100"/>
      <c r="F303" s="101"/>
      <c r="G303" s="109"/>
    </row>
    <row r="304" spans="1:7" s="1" customFormat="1" ht="18" customHeight="1">
      <c r="A304" s="158"/>
      <c r="B304" s="101"/>
      <c r="C304" s="143"/>
      <c r="D304" s="144"/>
      <c r="E304" s="100"/>
      <c r="F304" s="101"/>
      <c r="G304" s="109"/>
    </row>
    <row r="305" spans="1:7" s="1" customFormat="1" ht="18" customHeight="1">
      <c r="A305" s="158"/>
      <c r="B305" s="101"/>
      <c r="C305" s="143"/>
      <c r="D305" s="144"/>
      <c r="E305" s="100"/>
      <c r="F305" s="101"/>
      <c r="G305" s="109"/>
    </row>
    <row r="306" spans="1:7" s="1" customFormat="1" ht="18" customHeight="1">
      <c r="A306" s="158"/>
      <c r="B306" s="101"/>
      <c r="C306" s="143"/>
      <c r="D306" s="144"/>
      <c r="E306" s="100"/>
      <c r="F306" s="101"/>
      <c r="G306" s="109"/>
    </row>
    <row r="307" spans="1:7" s="1" customFormat="1" ht="18" customHeight="1">
      <c r="A307" s="158"/>
      <c r="B307" s="101"/>
      <c r="C307" s="143"/>
      <c r="D307" s="144"/>
      <c r="E307" s="100"/>
      <c r="F307" s="101"/>
      <c r="G307" s="109"/>
    </row>
    <row r="308" spans="1:7" s="1" customFormat="1" ht="18" customHeight="1">
      <c r="A308" s="158"/>
      <c r="B308" s="101"/>
      <c r="C308" s="143"/>
      <c r="D308" s="144"/>
      <c r="E308" s="100"/>
      <c r="F308" s="101"/>
      <c r="G308" s="109"/>
    </row>
    <row r="309" spans="1:7" s="1" customFormat="1" ht="18" customHeight="1">
      <c r="A309" s="158"/>
      <c r="B309" s="101"/>
      <c r="C309" s="143"/>
      <c r="D309" s="144"/>
      <c r="E309" s="100"/>
      <c r="F309" s="101"/>
      <c r="G309" s="109"/>
    </row>
    <row r="310" spans="1:7" s="1" customFormat="1" ht="18" customHeight="1">
      <c r="A310" s="158"/>
      <c r="B310" s="101"/>
      <c r="C310" s="143"/>
      <c r="D310" s="144"/>
      <c r="E310" s="100"/>
      <c r="F310" s="101"/>
      <c r="G310" s="109"/>
    </row>
    <row r="311" spans="1:7" s="1" customFormat="1" ht="18" customHeight="1">
      <c r="A311" s="158"/>
      <c r="B311" s="101"/>
      <c r="C311" s="143"/>
      <c r="D311" s="144"/>
      <c r="E311" s="100"/>
      <c r="F311" s="101"/>
      <c r="G311" s="109"/>
    </row>
    <row r="312" spans="1:7" s="1" customFormat="1" ht="18" customHeight="1">
      <c r="A312" s="158"/>
      <c r="B312" s="101"/>
      <c r="C312" s="143"/>
      <c r="D312" s="144"/>
      <c r="E312" s="100"/>
      <c r="F312" s="101"/>
      <c r="G312" s="109"/>
    </row>
    <row r="313" spans="1:7" s="1" customFormat="1" ht="18" customHeight="1">
      <c r="A313" s="158"/>
      <c r="B313" s="101"/>
      <c r="C313" s="143"/>
      <c r="D313" s="144"/>
      <c r="E313" s="100"/>
      <c r="F313" s="101"/>
      <c r="G313" s="109"/>
    </row>
    <row r="314" spans="1:7" s="1" customFormat="1" ht="18" customHeight="1">
      <c r="A314" s="158"/>
      <c r="B314" s="101"/>
      <c r="C314" s="143"/>
      <c r="D314" s="144"/>
      <c r="E314" s="100"/>
      <c r="F314" s="101"/>
      <c r="G314" s="109"/>
    </row>
    <row r="315" spans="1:7" s="1" customFormat="1" ht="18" customHeight="1">
      <c r="A315" s="158"/>
      <c r="B315" s="101"/>
      <c r="C315" s="143"/>
      <c r="D315" s="144"/>
      <c r="E315" s="100"/>
      <c r="F315" s="101"/>
      <c r="G315" s="109"/>
    </row>
    <row r="316" spans="1:7" s="1" customFormat="1" ht="18" customHeight="1">
      <c r="A316" s="158"/>
      <c r="B316" s="101"/>
      <c r="C316" s="143"/>
      <c r="D316" s="144"/>
      <c r="E316" s="100"/>
      <c r="F316" s="101"/>
      <c r="G316" s="109"/>
    </row>
    <row r="317" spans="1:7" s="1" customFormat="1" ht="18" customHeight="1">
      <c r="A317" s="158"/>
      <c r="B317" s="101"/>
      <c r="C317" s="143"/>
      <c r="D317" s="144"/>
      <c r="E317" s="100"/>
      <c r="F317" s="101"/>
      <c r="G317" s="109"/>
    </row>
    <row r="318" spans="1:7" s="1" customFormat="1" ht="18" customHeight="1">
      <c r="A318" s="158"/>
      <c r="B318" s="101"/>
      <c r="C318" s="143"/>
      <c r="D318" s="144"/>
      <c r="E318" s="100"/>
      <c r="F318" s="101"/>
      <c r="G318" s="109"/>
    </row>
    <row r="319" spans="1:7" s="1" customFormat="1" ht="18" customHeight="1">
      <c r="A319" s="158"/>
      <c r="B319" s="101"/>
      <c r="C319" s="143"/>
      <c r="D319" s="144"/>
      <c r="E319" s="100"/>
      <c r="F319" s="101"/>
      <c r="G319" s="109"/>
    </row>
    <row r="320" spans="1:7" s="1" customFormat="1" ht="18" customHeight="1">
      <c r="A320" s="158"/>
      <c r="B320" s="101"/>
      <c r="C320" s="143"/>
      <c r="D320" s="144"/>
      <c r="E320" s="100"/>
      <c r="F320" s="101"/>
      <c r="G320" s="109"/>
    </row>
    <row r="321" spans="1:7" s="1" customFormat="1" ht="18" customHeight="1">
      <c r="A321" s="158"/>
      <c r="B321" s="101"/>
      <c r="C321" s="143"/>
      <c r="D321" s="144"/>
      <c r="E321" s="100"/>
      <c r="F321" s="101"/>
      <c r="G321" s="109"/>
    </row>
    <row r="322" spans="1:7" s="1" customFormat="1" ht="18" customHeight="1">
      <c r="A322" s="158"/>
      <c r="B322" s="101"/>
      <c r="C322" s="143"/>
      <c r="D322" s="144"/>
      <c r="E322" s="100"/>
      <c r="F322" s="101"/>
      <c r="G322" s="109"/>
    </row>
    <row r="323" spans="1:7" s="1" customFormat="1" ht="18" customHeight="1">
      <c r="A323" s="158"/>
      <c r="B323" s="101"/>
      <c r="C323" s="143"/>
      <c r="D323" s="144"/>
      <c r="E323" s="100"/>
      <c r="F323" s="101"/>
      <c r="G323" s="109"/>
    </row>
    <row r="324" spans="1:7" s="1" customFormat="1" ht="18" customHeight="1">
      <c r="A324" s="158"/>
      <c r="B324" s="101"/>
      <c r="C324" s="143"/>
      <c r="D324" s="144"/>
      <c r="E324" s="100"/>
      <c r="F324" s="101"/>
      <c r="G324" s="109"/>
    </row>
    <row r="325" spans="1:7" s="1" customFormat="1" ht="18" customHeight="1">
      <c r="A325" s="158"/>
      <c r="B325" s="101"/>
      <c r="C325" s="143"/>
      <c r="D325" s="144"/>
      <c r="E325" s="100"/>
      <c r="F325" s="101"/>
      <c r="G325" s="109"/>
    </row>
    <row r="326" spans="1:7" s="1" customFormat="1" ht="18" customHeight="1">
      <c r="A326" s="158"/>
      <c r="B326" s="101"/>
      <c r="C326" s="143"/>
      <c r="D326" s="144"/>
      <c r="E326" s="100"/>
      <c r="F326" s="101"/>
      <c r="G326" s="109"/>
    </row>
    <row r="327" spans="1:7" s="1" customFormat="1" ht="18" customHeight="1">
      <c r="A327" s="158"/>
      <c r="B327" s="101"/>
      <c r="C327" s="143"/>
      <c r="D327" s="144"/>
      <c r="E327" s="100"/>
      <c r="F327" s="101"/>
      <c r="G327" s="109"/>
    </row>
    <row r="328" spans="1:7" s="1" customFormat="1" ht="18" customHeight="1">
      <c r="A328" s="158"/>
      <c r="B328" s="101"/>
      <c r="C328" s="143"/>
      <c r="D328" s="144"/>
      <c r="E328" s="100"/>
      <c r="F328" s="101"/>
      <c r="G328" s="109"/>
    </row>
    <row r="329" spans="1:7" s="1" customFormat="1" ht="18" customHeight="1">
      <c r="A329" s="158"/>
      <c r="B329" s="101"/>
      <c r="C329" s="143"/>
      <c r="D329" s="144"/>
      <c r="E329" s="100"/>
      <c r="F329" s="101"/>
      <c r="G329" s="109"/>
    </row>
    <row r="330" spans="1:7" s="1" customFormat="1" ht="18" customHeight="1">
      <c r="A330" s="158"/>
      <c r="B330" s="101"/>
      <c r="C330" s="143"/>
      <c r="D330" s="144"/>
      <c r="E330" s="100"/>
      <c r="F330" s="101"/>
      <c r="G330" s="109"/>
    </row>
    <row r="331" spans="1:7" s="1" customFormat="1" ht="18" customHeight="1">
      <c r="A331" s="158"/>
      <c r="B331" s="101"/>
      <c r="C331" s="143"/>
      <c r="D331" s="144"/>
      <c r="E331" s="100"/>
      <c r="F331" s="101"/>
      <c r="G331" s="109"/>
    </row>
    <row r="332" spans="1:7" s="1" customFormat="1" ht="18" customHeight="1">
      <c r="A332" s="158"/>
      <c r="B332" s="101"/>
      <c r="C332" s="143"/>
      <c r="D332" s="144"/>
      <c r="E332" s="100"/>
      <c r="F332" s="101"/>
      <c r="G332" s="109"/>
    </row>
    <row r="333" spans="1:7" s="1" customFormat="1" ht="18" customHeight="1">
      <c r="A333" s="158"/>
      <c r="B333" s="101"/>
      <c r="C333" s="143"/>
      <c r="D333" s="144"/>
      <c r="E333" s="100"/>
      <c r="F333" s="101"/>
      <c r="G333" s="109"/>
    </row>
    <row r="334" spans="1:7" s="1" customFormat="1" ht="18" customHeight="1">
      <c r="A334" s="158"/>
      <c r="B334" s="101"/>
      <c r="C334" s="143"/>
      <c r="D334" s="144"/>
      <c r="E334" s="100"/>
      <c r="F334" s="101"/>
      <c r="G334" s="109"/>
    </row>
    <row r="335" spans="1:7" s="1" customFormat="1" ht="18" customHeight="1">
      <c r="A335" s="158"/>
      <c r="B335" s="101"/>
      <c r="C335" s="143"/>
      <c r="D335" s="144"/>
      <c r="E335" s="100"/>
      <c r="F335" s="101"/>
      <c r="G335" s="109"/>
    </row>
    <row r="336" spans="1:7" s="1" customFormat="1" ht="18" customHeight="1">
      <c r="A336" s="158"/>
      <c r="B336" s="101"/>
      <c r="C336" s="143"/>
      <c r="D336" s="144"/>
      <c r="E336" s="100"/>
      <c r="F336" s="101"/>
      <c r="G336" s="109"/>
    </row>
    <row r="337" spans="1:7" s="1" customFormat="1" ht="18" customHeight="1">
      <c r="A337" s="158"/>
      <c r="B337" s="101"/>
      <c r="C337" s="143"/>
      <c r="D337" s="144"/>
      <c r="E337" s="100"/>
      <c r="F337" s="101"/>
      <c r="G337" s="109"/>
    </row>
    <row r="338" spans="1:7" s="1" customFormat="1" ht="18" customHeight="1">
      <c r="A338" s="158"/>
      <c r="B338" s="101"/>
      <c r="C338" s="143"/>
      <c r="D338" s="144"/>
      <c r="E338" s="100"/>
      <c r="F338" s="101"/>
      <c r="G338" s="109"/>
    </row>
    <row r="339" spans="1:7" s="1" customFormat="1" ht="18" customHeight="1">
      <c r="A339" s="158"/>
      <c r="B339" s="101"/>
      <c r="C339" s="143"/>
      <c r="D339" s="144"/>
      <c r="E339" s="100"/>
      <c r="F339" s="101"/>
      <c r="G339" s="109"/>
    </row>
    <row r="340" spans="1:7" s="1" customFormat="1" ht="18" customHeight="1">
      <c r="A340" s="158"/>
      <c r="B340" s="101"/>
      <c r="C340" s="143"/>
      <c r="D340" s="144"/>
      <c r="E340" s="100"/>
      <c r="F340" s="101"/>
      <c r="G340" s="109"/>
    </row>
    <row r="341" spans="1:7" s="1" customFormat="1" ht="18" customHeight="1">
      <c r="A341" s="158"/>
      <c r="B341" s="101"/>
      <c r="C341" s="143"/>
      <c r="D341" s="144"/>
      <c r="E341" s="100"/>
      <c r="F341" s="101"/>
      <c r="G341" s="109"/>
    </row>
    <row r="342" spans="1:7" s="1" customFormat="1" ht="18" customHeight="1">
      <c r="A342" s="158"/>
      <c r="B342" s="101"/>
      <c r="C342" s="143"/>
      <c r="D342" s="144"/>
      <c r="E342" s="100"/>
      <c r="F342" s="101"/>
      <c r="G342" s="109"/>
    </row>
    <row r="343" spans="1:7" s="1" customFormat="1" ht="18" customHeight="1">
      <c r="A343" s="158"/>
      <c r="B343" s="101"/>
      <c r="C343" s="143"/>
      <c r="D343" s="144"/>
      <c r="E343" s="100"/>
      <c r="F343" s="101"/>
      <c r="G343" s="109"/>
    </row>
    <row r="344" spans="1:7" s="1" customFormat="1" ht="18" customHeight="1">
      <c r="A344" s="158"/>
      <c r="B344" s="101"/>
      <c r="C344" s="143"/>
      <c r="D344" s="144"/>
      <c r="E344" s="100"/>
      <c r="F344" s="101"/>
      <c r="G344" s="109"/>
    </row>
    <row r="345" spans="1:7" s="1" customFormat="1" ht="18" customHeight="1">
      <c r="A345" s="158"/>
      <c r="B345" s="101"/>
      <c r="C345" s="143"/>
      <c r="D345" s="144"/>
      <c r="E345" s="100"/>
      <c r="F345" s="101"/>
      <c r="G345" s="109"/>
    </row>
    <row r="346" spans="1:7" s="1" customFormat="1" ht="18" customHeight="1">
      <c r="A346" s="158"/>
      <c r="B346" s="101"/>
      <c r="C346" s="143"/>
      <c r="D346" s="144"/>
      <c r="E346" s="100"/>
      <c r="F346" s="101"/>
      <c r="G346" s="109"/>
    </row>
    <row r="347" spans="1:7" s="1" customFormat="1" ht="18" customHeight="1">
      <c r="A347" s="158"/>
      <c r="B347" s="101"/>
      <c r="C347" s="143"/>
      <c r="D347" s="144"/>
      <c r="E347" s="100"/>
      <c r="F347" s="101"/>
      <c r="G347" s="109"/>
    </row>
    <row r="348" spans="1:7" s="1" customFormat="1" ht="18" customHeight="1">
      <c r="A348" s="158"/>
      <c r="B348" s="101"/>
      <c r="C348" s="143"/>
      <c r="D348" s="144"/>
      <c r="E348" s="100"/>
      <c r="F348" s="101"/>
      <c r="G348" s="109"/>
    </row>
    <row r="349" spans="1:7" s="1" customFormat="1" ht="18" customHeight="1">
      <c r="A349" s="158"/>
      <c r="B349" s="101"/>
      <c r="C349" s="143"/>
      <c r="D349" s="144"/>
      <c r="E349" s="100"/>
      <c r="F349" s="101"/>
      <c r="G349" s="109"/>
    </row>
    <row r="350" spans="1:7" s="1" customFormat="1" ht="18" customHeight="1">
      <c r="A350" s="158"/>
      <c r="B350" s="101"/>
      <c r="C350" s="143"/>
      <c r="D350" s="144"/>
      <c r="E350" s="100"/>
      <c r="F350" s="101"/>
      <c r="G350" s="109"/>
    </row>
    <row r="351" spans="1:7" s="1" customFormat="1" ht="18" customHeight="1">
      <c r="A351" s="158"/>
      <c r="B351" s="101"/>
      <c r="C351" s="143"/>
      <c r="D351" s="144"/>
      <c r="E351" s="100"/>
      <c r="F351" s="101"/>
      <c r="G351" s="109"/>
    </row>
    <row r="352" spans="1:7" s="1" customFormat="1" ht="18" customHeight="1">
      <c r="A352" s="158"/>
      <c r="B352" s="101"/>
      <c r="C352" s="143"/>
      <c r="D352" s="144"/>
      <c r="E352" s="100"/>
      <c r="F352" s="101"/>
      <c r="G352" s="109"/>
    </row>
    <row r="353" spans="1:7" s="1" customFormat="1" ht="18" customHeight="1">
      <c r="A353" s="158"/>
      <c r="B353" s="101"/>
      <c r="C353" s="143"/>
      <c r="D353" s="144"/>
      <c r="E353" s="100"/>
      <c r="F353" s="101"/>
      <c r="G353" s="109"/>
    </row>
    <row r="354" spans="1:7" s="1" customFormat="1" ht="18" customHeight="1">
      <c r="A354" s="158"/>
      <c r="B354" s="101"/>
      <c r="C354" s="143"/>
      <c r="D354" s="144"/>
      <c r="E354" s="100"/>
      <c r="F354" s="101"/>
      <c r="G354" s="109"/>
    </row>
    <row r="355" spans="1:7" s="1" customFormat="1" ht="18" customHeight="1">
      <c r="A355" s="158"/>
      <c r="B355" s="101"/>
      <c r="C355" s="143"/>
      <c r="D355" s="144"/>
      <c r="E355" s="100"/>
      <c r="F355" s="101"/>
      <c r="G355" s="109"/>
    </row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</sheetData>
  <sheetProtection/>
  <mergeCells count="22">
    <mergeCell ref="B238:C238"/>
    <mergeCell ref="E238:G238"/>
    <mergeCell ref="B237:E237"/>
    <mergeCell ref="B239:C239"/>
    <mergeCell ref="E239:G239"/>
    <mergeCell ref="A30:G30"/>
    <mergeCell ref="A37:G37"/>
    <mergeCell ref="A94:G94"/>
    <mergeCell ref="A98:G98"/>
    <mergeCell ref="A131:G131"/>
    <mergeCell ref="A185:G185"/>
    <mergeCell ref="A197:G197"/>
    <mergeCell ref="A220:G220"/>
    <mergeCell ref="A11:G11"/>
    <mergeCell ref="A13:G13"/>
    <mergeCell ref="A14:G14"/>
    <mergeCell ref="D8:G8"/>
    <mergeCell ref="D9:G9"/>
    <mergeCell ref="D10:G10"/>
    <mergeCell ref="B8:C8"/>
    <mergeCell ref="B9:C9"/>
    <mergeCell ref="B10:C10"/>
  </mergeCells>
  <printOptions horizontalCentered="1"/>
  <pageMargins left="0.5118110236220472" right="0.31496062992125984" top="0.31496062992125984" bottom="0.35433070866141736" header="0" footer="0"/>
  <pageSetup horizontalDpi="600" verticalDpi="600" orientation="portrait" paperSize="9" r:id="rId4"/>
  <headerFooter>
    <oddFooter>&amp;R&amp;P</oddFooter>
  </headerFooter>
  <drawing r:id="rId3"/>
  <legacyDrawing r:id="rId2"/>
  <oleObjects>
    <oleObject progId="Word.Picture.8" shapeId="3708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Z113"/>
  <sheetViews>
    <sheetView zoomScalePageLayoutView="0" workbookViewId="0" topLeftCell="BF1">
      <selection activeCell="BX1" sqref="BX1"/>
    </sheetView>
  </sheetViews>
  <sheetFormatPr defaultColWidth="9.140625" defaultRowHeight="12.75"/>
  <cols>
    <col min="1" max="1" width="5.421875" style="1" customWidth="1"/>
    <col min="2" max="2" width="12.57421875" style="1" customWidth="1"/>
    <col min="3" max="3" width="32.7109375" style="55" customWidth="1"/>
    <col min="4" max="4" width="21.140625" style="69" customWidth="1"/>
    <col min="5" max="5" width="16.7109375" style="69" customWidth="1"/>
    <col min="6" max="6" width="4.28125" style="70" customWidth="1"/>
    <col min="7" max="7" width="30.8515625" style="71" customWidth="1"/>
    <col min="8" max="8" width="12.8515625" style="72" customWidth="1"/>
    <col min="9" max="9" width="11.7109375" style="54" customWidth="1"/>
    <col min="10" max="10" width="13.28125" style="55" customWidth="1"/>
    <col min="11" max="11" width="30.00390625" style="1" customWidth="1"/>
    <col min="12" max="12" width="29.57421875" style="1" customWidth="1"/>
    <col min="13" max="13" width="42.8515625" style="1" customWidth="1"/>
    <col min="14" max="14" width="7.00390625" style="1" customWidth="1"/>
    <col min="15" max="15" width="8.57421875" style="1" customWidth="1"/>
    <col min="16" max="16" width="11.28125" style="1" customWidth="1"/>
    <col min="17" max="20" width="5.7109375" style="1" customWidth="1"/>
    <col min="21" max="21" width="8.140625" style="1" customWidth="1"/>
    <col min="22" max="22" width="12.140625" style="1" customWidth="1"/>
    <col min="23" max="23" width="12.57421875" style="1" customWidth="1"/>
    <col min="24" max="24" width="13.00390625" style="1" customWidth="1"/>
    <col min="25" max="25" width="8.8515625" style="1" customWidth="1"/>
    <col min="26" max="26" width="14.57421875" style="1" customWidth="1"/>
    <col min="27" max="28" width="15.7109375" style="1" customWidth="1"/>
    <col min="29" max="31" width="8.7109375" style="1" customWidth="1"/>
    <col min="32" max="32" width="5.421875" style="1" hidden="1" customWidth="1"/>
    <col min="33" max="34" width="8.7109375" style="1" hidden="1" customWidth="1"/>
    <col min="35" max="41" width="8.7109375" style="1" customWidth="1"/>
    <col min="42" max="46" width="7.7109375" style="1" hidden="1" customWidth="1"/>
    <col min="47" max="49" width="8.7109375" style="1" customWidth="1"/>
    <col min="50" max="50" width="20.28125" style="1" customWidth="1"/>
    <col min="51" max="51" width="9.8515625" style="1" customWidth="1"/>
    <col min="52" max="62" width="5.140625" style="1" customWidth="1"/>
    <col min="63" max="63" width="5.57421875" style="1" customWidth="1"/>
    <col min="64" max="64" width="6.421875" style="1" customWidth="1"/>
    <col min="65" max="68" width="5.140625" style="1" customWidth="1"/>
    <col min="69" max="69" width="7.28125" style="1" customWidth="1"/>
    <col min="70" max="70" width="13.7109375" style="1" customWidth="1"/>
    <col min="71" max="75" width="12.7109375" style="0" customWidth="1"/>
    <col min="76" max="76" width="70.7109375" style="0" customWidth="1"/>
  </cols>
  <sheetData>
    <row r="1" spans="1:70" ht="55.5" customHeight="1">
      <c r="A1" s="175" t="s">
        <v>887</v>
      </c>
      <c r="B1" s="175"/>
      <c r="C1" s="175"/>
      <c r="D1" s="175"/>
      <c r="E1" s="175"/>
      <c r="F1" s="175"/>
      <c r="G1" s="175"/>
      <c r="H1" s="175"/>
      <c r="Z1" s="174" t="s">
        <v>32</v>
      </c>
      <c r="AA1" s="174"/>
      <c r="AB1" s="174"/>
      <c r="AC1" s="176" t="s">
        <v>19</v>
      </c>
      <c r="AD1" s="177"/>
      <c r="AE1" s="177"/>
      <c r="AF1" s="177"/>
      <c r="AG1" s="177"/>
      <c r="AH1" s="177"/>
      <c r="AI1" s="177"/>
      <c r="AJ1" s="177"/>
      <c r="AK1" s="178"/>
      <c r="AL1" s="174" t="s">
        <v>426</v>
      </c>
      <c r="AM1" s="174"/>
      <c r="AN1" s="174"/>
      <c r="AO1" s="174"/>
      <c r="AP1" s="174" t="s">
        <v>20</v>
      </c>
      <c r="AQ1" s="174"/>
      <c r="AR1" s="174"/>
      <c r="AS1" s="174"/>
      <c r="AT1" s="174"/>
      <c r="AU1" s="174" t="s">
        <v>33</v>
      </c>
      <c r="AV1" s="174"/>
      <c r="AW1" s="174"/>
      <c r="AX1" s="116" t="s">
        <v>44</v>
      </c>
      <c r="AY1" s="117" t="s">
        <v>55</v>
      </c>
      <c r="AZ1" s="116" t="s">
        <v>56</v>
      </c>
      <c r="BA1" s="171" t="s">
        <v>53</v>
      </c>
      <c r="BB1" s="172"/>
      <c r="BC1" s="173"/>
      <c r="BD1" s="174" t="s">
        <v>3</v>
      </c>
      <c r="BE1" s="174"/>
      <c r="BF1" s="174"/>
      <c r="BG1" s="174"/>
      <c r="BH1" s="174"/>
      <c r="BI1" s="174"/>
      <c r="BJ1" s="174" t="s">
        <v>425</v>
      </c>
      <c r="BK1" s="174"/>
      <c r="BL1" s="174"/>
      <c r="BM1" s="174"/>
      <c r="BN1" s="174" t="s">
        <v>54</v>
      </c>
      <c r="BO1" s="174"/>
      <c r="BP1" s="174"/>
      <c r="BQ1" s="116" t="s">
        <v>57</v>
      </c>
      <c r="BR1" s="116" t="s">
        <v>58</v>
      </c>
    </row>
    <row r="2" spans="1:76" ht="129.75" customHeight="1">
      <c r="A2" s="114" t="s">
        <v>11</v>
      </c>
      <c r="B2" s="114" t="s">
        <v>409</v>
      </c>
      <c r="C2" s="56" t="s">
        <v>7</v>
      </c>
      <c r="D2" s="56" t="s">
        <v>0</v>
      </c>
      <c r="E2" s="56" t="s">
        <v>1</v>
      </c>
      <c r="F2" s="57" t="s">
        <v>410</v>
      </c>
      <c r="G2" s="58" t="s">
        <v>4</v>
      </c>
      <c r="H2" s="2" t="s">
        <v>8</v>
      </c>
      <c r="I2" s="114" t="s">
        <v>102</v>
      </c>
      <c r="J2" s="56" t="s">
        <v>103</v>
      </c>
      <c r="K2" s="56" t="s">
        <v>14</v>
      </c>
      <c r="L2" s="56" t="s">
        <v>45</v>
      </c>
      <c r="M2" s="58" t="s">
        <v>9</v>
      </c>
      <c r="N2" s="59" t="s">
        <v>43</v>
      </c>
      <c r="O2" s="59" t="s">
        <v>28</v>
      </c>
      <c r="P2" s="59" t="s">
        <v>41</v>
      </c>
      <c r="Q2" s="8" t="s">
        <v>46</v>
      </c>
      <c r="R2" s="8" t="s">
        <v>10</v>
      </c>
      <c r="S2" s="8" t="s">
        <v>47</v>
      </c>
      <c r="T2" s="59" t="s">
        <v>42</v>
      </c>
      <c r="U2" s="59" t="s">
        <v>12</v>
      </c>
      <c r="V2" s="56" t="s">
        <v>13</v>
      </c>
      <c r="W2" s="60" t="s">
        <v>26</v>
      </c>
      <c r="X2" s="56" t="s">
        <v>29</v>
      </c>
      <c r="Y2" s="60" t="s">
        <v>15</v>
      </c>
      <c r="Z2" s="61" t="s">
        <v>48</v>
      </c>
      <c r="AA2" s="61" t="s">
        <v>49</v>
      </c>
      <c r="AB2" s="61" t="s">
        <v>50</v>
      </c>
      <c r="AC2" s="8" t="s">
        <v>411</v>
      </c>
      <c r="AD2" s="8" t="s">
        <v>30</v>
      </c>
      <c r="AE2" s="8" t="s">
        <v>31</v>
      </c>
      <c r="AF2" s="8" t="s">
        <v>16</v>
      </c>
      <c r="AG2" s="8" t="s">
        <v>17</v>
      </c>
      <c r="AH2" s="8" t="s">
        <v>18</v>
      </c>
      <c r="AI2" s="8" t="s">
        <v>412</v>
      </c>
      <c r="AJ2" s="8" t="s">
        <v>60</v>
      </c>
      <c r="AK2" s="8" t="s">
        <v>413</v>
      </c>
      <c r="AL2" s="8" t="s">
        <v>427</v>
      </c>
      <c r="AM2" s="8" t="s">
        <v>422</v>
      </c>
      <c r="AN2" s="8" t="s">
        <v>423</v>
      </c>
      <c r="AO2" s="8" t="s">
        <v>424</v>
      </c>
      <c r="AP2" s="114" t="s">
        <v>21</v>
      </c>
      <c r="AQ2" s="114" t="s">
        <v>22</v>
      </c>
      <c r="AR2" s="114" t="s">
        <v>23</v>
      </c>
      <c r="AS2" s="114" t="s">
        <v>24</v>
      </c>
      <c r="AT2" s="114" t="s">
        <v>25</v>
      </c>
      <c r="AU2" s="114" t="s">
        <v>36</v>
      </c>
      <c r="AV2" s="114" t="s">
        <v>86</v>
      </c>
      <c r="AW2" s="114" t="s">
        <v>37</v>
      </c>
      <c r="AX2" s="114" t="s">
        <v>63</v>
      </c>
      <c r="AY2" s="62" t="s">
        <v>27</v>
      </c>
      <c r="AZ2" s="62" t="s">
        <v>5</v>
      </c>
      <c r="BA2" s="62" t="s">
        <v>51</v>
      </c>
      <c r="BB2" s="62" t="s">
        <v>34</v>
      </c>
      <c r="BC2" s="62" t="s">
        <v>35</v>
      </c>
      <c r="BD2" s="62" t="s">
        <v>414</v>
      </c>
      <c r="BE2" s="62" t="s">
        <v>6</v>
      </c>
      <c r="BF2" s="62" t="s">
        <v>415</v>
      </c>
      <c r="BG2" s="62" t="s">
        <v>416</v>
      </c>
      <c r="BH2" s="62" t="s">
        <v>59</v>
      </c>
      <c r="BI2" s="62" t="s">
        <v>417</v>
      </c>
      <c r="BJ2" s="62" t="s">
        <v>428</v>
      </c>
      <c r="BK2" s="62" t="s">
        <v>83</v>
      </c>
      <c r="BL2" s="62" t="s">
        <v>61</v>
      </c>
      <c r="BM2" s="62" t="s">
        <v>62</v>
      </c>
      <c r="BN2" s="62" t="s">
        <v>38</v>
      </c>
      <c r="BO2" s="62" t="s">
        <v>87</v>
      </c>
      <c r="BP2" s="62" t="s">
        <v>39</v>
      </c>
      <c r="BQ2" s="62" t="s">
        <v>52</v>
      </c>
      <c r="BR2" s="60" t="s">
        <v>40</v>
      </c>
      <c r="BS2" s="74" t="s">
        <v>890</v>
      </c>
      <c r="BT2" s="88" t="s">
        <v>898</v>
      </c>
      <c r="BU2" s="89" t="s">
        <v>893</v>
      </c>
      <c r="BV2" s="90" t="s">
        <v>894</v>
      </c>
      <c r="BW2" s="90" t="s">
        <v>895</v>
      </c>
      <c r="BX2" s="91" t="s">
        <v>2</v>
      </c>
    </row>
    <row r="3" spans="1:78" s="1" customFormat="1" ht="18" customHeight="1">
      <c r="A3" s="4">
        <v>1</v>
      </c>
      <c r="B3" s="5" t="s">
        <v>407</v>
      </c>
      <c r="C3" s="31" t="s">
        <v>274</v>
      </c>
      <c r="D3" s="32" t="s">
        <v>275</v>
      </c>
      <c r="E3" s="32" t="s">
        <v>276</v>
      </c>
      <c r="F3" s="6" t="s">
        <v>106</v>
      </c>
      <c r="G3" s="17" t="s">
        <v>618</v>
      </c>
      <c r="H3" s="14" t="s">
        <v>619</v>
      </c>
      <c r="I3" s="40" t="s">
        <v>620</v>
      </c>
      <c r="J3" s="39"/>
      <c r="K3" s="4" t="s">
        <v>445</v>
      </c>
      <c r="L3" s="4" t="s">
        <v>663</v>
      </c>
      <c r="M3" s="4" t="s">
        <v>621</v>
      </c>
      <c r="N3" s="10" t="str">
        <f aca="true" t="shared" si="0" ref="N3:N71">IF(B3="A","Non ha titolo",IF(B3="S","SI",IF(B3="P","SI",IF(B3="C","SI",))))</f>
        <v>SI</v>
      </c>
      <c r="O3" s="10" t="str">
        <f aca="true" t="shared" si="1" ref="O3:O71">IF(N3="SI","vai avanti",IF(N3="Non ha titolo","Non Ammesso"))</f>
        <v>vai avanti</v>
      </c>
      <c r="P3" s="10" t="s">
        <v>434</v>
      </c>
      <c r="Q3" s="11">
        <f aca="true" t="shared" si="2" ref="Q3:Q25">R3+S3</f>
        <v>33</v>
      </c>
      <c r="R3" s="11">
        <v>15</v>
      </c>
      <c r="S3" s="11">
        <v>18</v>
      </c>
      <c r="T3" s="11">
        <v>8</v>
      </c>
      <c r="U3" s="11">
        <v>4</v>
      </c>
      <c r="V3" s="42">
        <f aca="true" t="shared" si="3" ref="V3:V71">Q3*(T3*5)/(U3*30)</f>
        <v>11</v>
      </c>
      <c r="W3" s="10" t="str">
        <f aca="true" t="shared" si="4" ref="W3:W71">IF(V3&gt;12,"NO p.metro",IF(V3&lt;8,"NO P.metro","SI"))</f>
        <v>SI</v>
      </c>
      <c r="X3" s="10" t="str">
        <f aca="true" t="shared" si="5" ref="X3:X71">IF(W3="SI","Vai avanti",IF(W3="NO p.metro","Non Ammesso",))</f>
        <v>Vai avanti</v>
      </c>
      <c r="Y3" s="10" t="s">
        <v>443</v>
      </c>
      <c r="Z3" s="5" t="s">
        <v>71</v>
      </c>
      <c r="AA3" s="5" t="s">
        <v>70</v>
      </c>
      <c r="AB3" s="5"/>
      <c r="AC3" s="10" t="s">
        <v>443</v>
      </c>
      <c r="AD3" s="10" t="s">
        <v>435</v>
      </c>
      <c r="AE3" s="10" t="s">
        <v>435</v>
      </c>
      <c r="AF3" s="10"/>
      <c r="AG3" s="10"/>
      <c r="AH3" s="10"/>
      <c r="AI3" s="10" t="s">
        <v>435</v>
      </c>
      <c r="AJ3" s="10" t="s">
        <v>435</v>
      </c>
      <c r="AK3" s="10" t="s">
        <v>435</v>
      </c>
      <c r="AL3" s="2" t="s">
        <v>443</v>
      </c>
      <c r="AM3" s="2" t="s">
        <v>443</v>
      </c>
      <c r="AN3" s="2" t="s">
        <v>435</v>
      </c>
      <c r="AO3" s="2" t="s">
        <v>443</v>
      </c>
      <c r="AP3" s="4"/>
      <c r="AQ3" s="4"/>
      <c r="AR3" s="4"/>
      <c r="AS3" s="4"/>
      <c r="AT3" s="4"/>
      <c r="AU3" s="2" t="s">
        <v>437</v>
      </c>
      <c r="AV3" s="4"/>
      <c r="AW3" s="4"/>
      <c r="AX3" s="115" t="s">
        <v>84</v>
      </c>
      <c r="AY3" s="65" t="str">
        <f aca="true" t="shared" si="6" ref="AY3:AY71">IF(V3=10,"7",IF(V3&gt;12,"Escluso",IF(V3&lt;8,"Escluso","5")))</f>
        <v>5</v>
      </c>
      <c r="AZ3" s="65" t="str">
        <f aca="true" t="shared" si="7" ref="AZ3:AZ71">IF(Y3="SI","2","0")</f>
        <v>0</v>
      </c>
      <c r="BA3" s="65" t="e">
        <f>#VALUE!</f>
        <v>#VALUE!</v>
      </c>
      <c r="BB3" s="65" t="e">
        <f>#VALUE!</f>
        <v>#VALUE!</v>
      </c>
      <c r="BC3" s="65" t="e">
        <f>#VALUE!</f>
        <v>#VALUE!</v>
      </c>
      <c r="BD3" s="66" t="str">
        <f aca="true" t="shared" si="8" ref="BD3:BD71">IF(AC3="SI","2","0")</f>
        <v>0</v>
      </c>
      <c r="BE3" s="66" t="str">
        <f aca="true" t="shared" si="9" ref="BE3:BF37">IF(AD3="SI","3","0")</f>
        <v>3</v>
      </c>
      <c r="BF3" s="66" t="str">
        <f t="shared" si="9"/>
        <v>3</v>
      </c>
      <c r="BG3" s="66" t="str">
        <f aca="true" t="shared" si="10" ref="BG3:BH37">IF(AI3="SI","3","0")</f>
        <v>3</v>
      </c>
      <c r="BH3" s="66" t="str">
        <f t="shared" si="10"/>
        <v>3</v>
      </c>
      <c r="BI3" s="66" t="str">
        <f aca="true" t="shared" si="11" ref="BI3:BI71">IF(AK3="SI","4","0")</f>
        <v>4</v>
      </c>
      <c r="BJ3" s="66" t="str">
        <f aca="true" t="shared" si="12" ref="BJ3:BJ71">IF(AL3="SI","1","0")</f>
        <v>0</v>
      </c>
      <c r="BK3" s="66" t="str">
        <f aca="true" t="shared" si="13" ref="BK3:BK71">IF(AM3="SI","2","0")</f>
        <v>0</v>
      </c>
      <c r="BL3" s="66" t="str">
        <f aca="true" t="shared" si="14" ref="BL3:BL71">IF(AN3="SI","3","0")</f>
        <v>3</v>
      </c>
      <c r="BM3" s="66" t="str">
        <f aca="true" t="shared" si="15" ref="BM3:BM71">IF(AO3="SI","4","0")</f>
        <v>0</v>
      </c>
      <c r="BN3" s="66" t="str">
        <f aca="true" t="shared" si="16" ref="BN3:BN71">IF(AU3="X","3","0")</f>
        <v>3</v>
      </c>
      <c r="BO3" s="66" t="str">
        <f aca="true" t="shared" si="17" ref="BO3:BO71">IF(AV3="X","2","0")</f>
        <v>0</v>
      </c>
      <c r="BP3" s="66" t="str">
        <f aca="true" t="shared" si="18" ref="BP3:BP71">IF(AW3="X","1","0")</f>
        <v>0</v>
      </c>
      <c r="BQ3" s="66" t="str">
        <f aca="true" t="shared" si="19" ref="BQ3:BQ71">IF(AX3="AAA","10",IF(AX3="AA","7",IF(AX3="M","5",IF(AX3="E","Escluso",IF(AX3="I","Escluso",)))))</f>
        <v>7</v>
      </c>
      <c r="BR3" s="67" t="e">
        <f aca="true" t="shared" si="20" ref="BR3:BR71">SUM(AY3+AZ3+BA3+BB3+BC3+BD3+BE3+BF3+BG3+BH3+BI3+BJ3+BK3+BL3+BM3+BN3+BO3+BP3+BQ3)</f>
        <v>#VALUE!</v>
      </c>
      <c r="BS3" s="81">
        <f aca="true" t="shared" si="21" ref="BS3:BS71">IF(N3="SI",IF(Q3&gt;14,IF(T3&lt;7,25000,30000),IF(T3&lt;7,25000*Q3/15,30000*Q3/15)),0)</f>
        <v>30000</v>
      </c>
      <c r="BT3" s="83">
        <f>BS3*15.5/100</f>
        <v>4650</v>
      </c>
      <c r="BU3" s="84">
        <f aca="true" t="shared" si="22" ref="BU3:BU71">BS3-BT3</f>
        <v>25350</v>
      </c>
      <c r="BV3" s="84">
        <f>BU3*40/100</f>
        <v>10140</v>
      </c>
      <c r="BW3" s="84">
        <f>BU3*60/100</f>
        <v>15210</v>
      </c>
      <c r="BX3" s="9" t="s">
        <v>892</v>
      </c>
      <c r="BZ3" s="52"/>
    </row>
    <row r="4" spans="1:78" s="1" customFormat="1" ht="18" customHeight="1">
      <c r="A4" s="4">
        <v>2</v>
      </c>
      <c r="B4" s="5" t="s">
        <v>69</v>
      </c>
      <c r="C4" s="31" t="s">
        <v>257</v>
      </c>
      <c r="D4" s="32" t="s">
        <v>258</v>
      </c>
      <c r="E4" s="32" t="s">
        <v>259</v>
      </c>
      <c r="F4" s="6" t="s">
        <v>106</v>
      </c>
      <c r="G4" s="17" t="s">
        <v>622</v>
      </c>
      <c r="H4" s="14" t="s">
        <v>623</v>
      </c>
      <c r="I4" s="40" t="s">
        <v>624</v>
      </c>
      <c r="J4" s="39"/>
      <c r="K4" s="4" t="s">
        <v>445</v>
      </c>
      <c r="L4" s="4" t="s">
        <v>628</v>
      </c>
      <c r="M4" s="4" t="s">
        <v>625</v>
      </c>
      <c r="N4" s="10" t="str">
        <f t="shared" si="0"/>
        <v>SI</v>
      </c>
      <c r="O4" s="10" t="str">
        <f t="shared" si="1"/>
        <v>vai avanti</v>
      </c>
      <c r="P4" s="10" t="s">
        <v>457</v>
      </c>
      <c r="Q4" s="11">
        <f t="shared" si="2"/>
        <v>18</v>
      </c>
      <c r="R4" s="11">
        <v>12</v>
      </c>
      <c r="S4" s="11">
        <v>6</v>
      </c>
      <c r="T4" s="11">
        <v>7</v>
      </c>
      <c r="U4" s="11">
        <v>2</v>
      </c>
      <c r="V4" s="42">
        <f t="shared" si="3"/>
        <v>10.5</v>
      </c>
      <c r="W4" s="10" t="str">
        <f t="shared" si="4"/>
        <v>SI</v>
      </c>
      <c r="X4" s="10" t="str">
        <f t="shared" si="5"/>
        <v>Vai avanti</v>
      </c>
      <c r="Y4" s="10" t="s">
        <v>435</v>
      </c>
      <c r="Z4" s="5" t="s">
        <v>65</v>
      </c>
      <c r="AA4" s="5" t="s">
        <v>64</v>
      </c>
      <c r="AB4" s="5" t="s">
        <v>64</v>
      </c>
      <c r="AC4" s="10" t="s">
        <v>435</v>
      </c>
      <c r="AD4" s="10" t="s">
        <v>435</v>
      </c>
      <c r="AE4" s="10" t="s">
        <v>435</v>
      </c>
      <c r="AF4" s="10"/>
      <c r="AG4" s="10"/>
      <c r="AH4" s="10"/>
      <c r="AI4" s="10" t="s">
        <v>435</v>
      </c>
      <c r="AJ4" s="10" t="s">
        <v>435</v>
      </c>
      <c r="AK4" s="10" t="s">
        <v>443</v>
      </c>
      <c r="AL4" s="2" t="s">
        <v>443</v>
      </c>
      <c r="AM4" s="2" t="s">
        <v>443</v>
      </c>
      <c r="AN4" s="2" t="s">
        <v>443</v>
      </c>
      <c r="AO4" s="2" t="s">
        <v>435</v>
      </c>
      <c r="AP4" s="4"/>
      <c r="AQ4" s="4"/>
      <c r="AR4" s="4"/>
      <c r="AS4" s="4"/>
      <c r="AT4" s="4"/>
      <c r="AU4" s="2"/>
      <c r="AV4" s="10" t="s">
        <v>437</v>
      </c>
      <c r="AW4" s="4"/>
      <c r="AX4" s="115" t="s">
        <v>84</v>
      </c>
      <c r="AY4" s="65" t="str">
        <f t="shared" si="6"/>
        <v>5</v>
      </c>
      <c r="AZ4" s="65" t="str">
        <f t="shared" si="7"/>
        <v>2</v>
      </c>
      <c r="BA4" s="65" t="e">
        <f>#VALUE!</f>
        <v>#VALUE!</v>
      </c>
      <c r="BB4" s="65" t="e">
        <f>#VALUE!</f>
        <v>#VALUE!</v>
      </c>
      <c r="BC4" s="65" t="e">
        <f>#VALUE!</f>
        <v>#VALUE!</v>
      </c>
      <c r="BD4" s="66" t="str">
        <f t="shared" si="8"/>
        <v>2</v>
      </c>
      <c r="BE4" s="66" t="str">
        <f t="shared" si="9"/>
        <v>3</v>
      </c>
      <c r="BF4" s="66" t="str">
        <f t="shared" si="9"/>
        <v>3</v>
      </c>
      <c r="BG4" s="66" t="str">
        <f t="shared" si="10"/>
        <v>3</v>
      </c>
      <c r="BH4" s="66" t="str">
        <f t="shared" si="10"/>
        <v>3</v>
      </c>
      <c r="BI4" s="66" t="str">
        <f t="shared" si="11"/>
        <v>0</v>
      </c>
      <c r="BJ4" s="66" t="str">
        <f t="shared" si="12"/>
        <v>0</v>
      </c>
      <c r="BK4" s="66" t="str">
        <f t="shared" si="13"/>
        <v>0</v>
      </c>
      <c r="BL4" s="66" t="str">
        <f t="shared" si="14"/>
        <v>0</v>
      </c>
      <c r="BM4" s="66" t="str">
        <f t="shared" si="15"/>
        <v>4</v>
      </c>
      <c r="BN4" s="66" t="str">
        <f t="shared" si="16"/>
        <v>0</v>
      </c>
      <c r="BO4" s="66" t="str">
        <f t="shared" si="17"/>
        <v>2</v>
      </c>
      <c r="BP4" s="66" t="str">
        <f t="shared" si="18"/>
        <v>0</v>
      </c>
      <c r="BQ4" s="66" t="str">
        <f t="shared" si="19"/>
        <v>7</v>
      </c>
      <c r="BR4" s="67" t="e">
        <f t="shared" si="20"/>
        <v>#VALUE!</v>
      </c>
      <c r="BS4" s="81">
        <f t="shared" si="21"/>
        <v>30000</v>
      </c>
      <c r="BT4" s="83">
        <f aca="true" t="shared" si="23" ref="BT4:BT72">BS4*15.5/100</f>
        <v>4650</v>
      </c>
      <c r="BU4" s="84">
        <f t="shared" si="22"/>
        <v>25350</v>
      </c>
      <c r="BV4" s="84">
        <f aca="true" t="shared" si="24" ref="BV4:BV72">BU4*40/100</f>
        <v>10140</v>
      </c>
      <c r="BW4" s="84">
        <f aca="true" t="shared" si="25" ref="BW4:BW72">BU4*60/100</f>
        <v>15210</v>
      </c>
      <c r="BX4" s="9" t="s">
        <v>892</v>
      </c>
      <c r="BZ4" s="52"/>
    </row>
    <row r="5" spans="1:76" s="1" customFormat="1" ht="18" customHeight="1">
      <c r="A5" s="4">
        <v>3</v>
      </c>
      <c r="B5" s="5" t="s">
        <v>69</v>
      </c>
      <c r="C5" s="31" t="s">
        <v>260</v>
      </c>
      <c r="D5" s="32" t="s">
        <v>626</v>
      </c>
      <c r="E5" s="32" t="s">
        <v>259</v>
      </c>
      <c r="F5" s="6" t="s">
        <v>106</v>
      </c>
      <c r="G5" s="17" t="s">
        <v>627</v>
      </c>
      <c r="H5" s="14" t="s">
        <v>624</v>
      </c>
      <c r="I5" s="40" t="s">
        <v>624</v>
      </c>
      <c r="J5" s="39"/>
      <c r="K5" s="4" t="s">
        <v>445</v>
      </c>
      <c r="L5" s="4" t="s">
        <v>628</v>
      </c>
      <c r="M5" s="4" t="s">
        <v>625</v>
      </c>
      <c r="N5" s="10" t="str">
        <f t="shared" si="0"/>
        <v>SI</v>
      </c>
      <c r="O5" s="10" t="str">
        <f t="shared" si="1"/>
        <v>vai avanti</v>
      </c>
      <c r="P5" s="10" t="s">
        <v>457</v>
      </c>
      <c r="Q5" s="11">
        <f t="shared" si="2"/>
        <v>18</v>
      </c>
      <c r="R5" s="11">
        <v>10</v>
      </c>
      <c r="S5" s="11">
        <v>8</v>
      </c>
      <c r="T5" s="11">
        <v>7</v>
      </c>
      <c r="U5" s="11">
        <v>2</v>
      </c>
      <c r="V5" s="42">
        <f t="shared" si="3"/>
        <v>10.5</v>
      </c>
      <c r="W5" s="10" t="str">
        <f t="shared" si="4"/>
        <v>SI</v>
      </c>
      <c r="X5" s="10" t="str">
        <f t="shared" si="5"/>
        <v>Vai avanti</v>
      </c>
      <c r="Y5" s="10" t="s">
        <v>435</v>
      </c>
      <c r="Z5" s="5" t="s">
        <v>65</v>
      </c>
      <c r="AA5" s="5" t="s">
        <v>64</v>
      </c>
      <c r="AB5" s="5" t="s">
        <v>64</v>
      </c>
      <c r="AC5" s="10" t="s">
        <v>435</v>
      </c>
      <c r="AD5" s="10" t="s">
        <v>435</v>
      </c>
      <c r="AE5" s="10" t="s">
        <v>435</v>
      </c>
      <c r="AF5" s="10"/>
      <c r="AG5" s="10"/>
      <c r="AH5" s="10"/>
      <c r="AI5" s="10" t="s">
        <v>435</v>
      </c>
      <c r="AJ5" s="10" t="s">
        <v>435</v>
      </c>
      <c r="AK5" s="10" t="s">
        <v>443</v>
      </c>
      <c r="AL5" s="2" t="s">
        <v>443</v>
      </c>
      <c r="AM5" s="2" t="s">
        <v>443</v>
      </c>
      <c r="AN5" s="2" t="s">
        <v>443</v>
      </c>
      <c r="AO5" s="2" t="s">
        <v>435</v>
      </c>
      <c r="AP5" s="4"/>
      <c r="AQ5" s="4"/>
      <c r="AR5" s="4"/>
      <c r="AS5" s="4"/>
      <c r="AT5" s="4"/>
      <c r="AU5" s="2"/>
      <c r="AV5" s="10" t="s">
        <v>437</v>
      </c>
      <c r="AW5" s="4"/>
      <c r="AX5" s="115" t="s">
        <v>84</v>
      </c>
      <c r="AY5" s="65" t="str">
        <f t="shared" si="6"/>
        <v>5</v>
      </c>
      <c r="AZ5" s="65" t="str">
        <f t="shared" si="7"/>
        <v>2</v>
      </c>
      <c r="BA5" s="65" t="e">
        <f>#VALUE!</f>
        <v>#VALUE!</v>
      </c>
      <c r="BB5" s="65" t="e">
        <f>#VALUE!</f>
        <v>#VALUE!</v>
      </c>
      <c r="BC5" s="65" t="e">
        <f>#VALUE!</f>
        <v>#VALUE!</v>
      </c>
      <c r="BD5" s="66" t="str">
        <f t="shared" si="8"/>
        <v>2</v>
      </c>
      <c r="BE5" s="66" t="str">
        <f t="shared" si="9"/>
        <v>3</v>
      </c>
      <c r="BF5" s="66" t="str">
        <f t="shared" si="9"/>
        <v>3</v>
      </c>
      <c r="BG5" s="66" t="str">
        <f t="shared" si="10"/>
        <v>3</v>
      </c>
      <c r="BH5" s="66" t="str">
        <f t="shared" si="10"/>
        <v>3</v>
      </c>
      <c r="BI5" s="66" t="str">
        <f t="shared" si="11"/>
        <v>0</v>
      </c>
      <c r="BJ5" s="66" t="str">
        <f t="shared" si="12"/>
        <v>0</v>
      </c>
      <c r="BK5" s="66" t="str">
        <f t="shared" si="13"/>
        <v>0</v>
      </c>
      <c r="BL5" s="66" t="str">
        <f t="shared" si="14"/>
        <v>0</v>
      </c>
      <c r="BM5" s="66" t="str">
        <f t="shared" si="15"/>
        <v>4</v>
      </c>
      <c r="BN5" s="66" t="str">
        <f t="shared" si="16"/>
        <v>0</v>
      </c>
      <c r="BO5" s="66" t="str">
        <f t="shared" si="17"/>
        <v>2</v>
      </c>
      <c r="BP5" s="66" t="str">
        <f t="shared" si="18"/>
        <v>0</v>
      </c>
      <c r="BQ5" s="66" t="str">
        <f t="shared" si="19"/>
        <v>7</v>
      </c>
      <c r="BR5" s="67" t="e">
        <f t="shared" si="20"/>
        <v>#VALUE!</v>
      </c>
      <c r="BS5" s="81">
        <f t="shared" si="21"/>
        <v>30000</v>
      </c>
      <c r="BT5" s="83">
        <f t="shared" si="23"/>
        <v>4650</v>
      </c>
      <c r="BU5" s="84">
        <f t="shared" si="22"/>
        <v>25350</v>
      </c>
      <c r="BV5" s="84">
        <f t="shared" si="24"/>
        <v>10140</v>
      </c>
      <c r="BW5" s="84">
        <f t="shared" si="25"/>
        <v>15210</v>
      </c>
      <c r="BX5" s="9" t="s">
        <v>892</v>
      </c>
    </row>
    <row r="6" spans="1:76" s="1" customFormat="1" ht="18" customHeight="1">
      <c r="A6" s="4">
        <v>4</v>
      </c>
      <c r="B6" s="5" t="s">
        <v>69</v>
      </c>
      <c r="C6" s="31" t="s">
        <v>261</v>
      </c>
      <c r="D6" s="32" t="s">
        <v>262</v>
      </c>
      <c r="E6" s="32" t="s">
        <v>259</v>
      </c>
      <c r="F6" s="6" t="s">
        <v>106</v>
      </c>
      <c r="G6" s="17" t="s">
        <v>629</v>
      </c>
      <c r="H6" s="14"/>
      <c r="I6" s="40" t="s">
        <v>624</v>
      </c>
      <c r="J6" s="39" t="s">
        <v>630</v>
      </c>
      <c r="K6" s="4" t="s">
        <v>445</v>
      </c>
      <c r="L6" s="4" t="s">
        <v>628</v>
      </c>
      <c r="M6" s="4" t="s">
        <v>625</v>
      </c>
      <c r="N6" s="10" t="str">
        <f t="shared" si="0"/>
        <v>SI</v>
      </c>
      <c r="O6" s="10" t="str">
        <f t="shared" si="1"/>
        <v>vai avanti</v>
      </c>
      <c r="P6" s="10" t="s">
        <v>457</v>
      </c>
      <c r="Q6" s="11">
        <f t="shared" si="2"/>
        <v>18</v>
      </c>
      <c r="R6" s="11">
        <v>9</v>
      </c>
      <c r="S6" s="11">
        <v>9</v>
      </c>
      <c r="T6" s="11">
        <v>7</v>
      </c>
      <c r="U6" s="11">
        <v>2</v>
      </c>
      <c r="V6" s="42">
        <f t="shared" si="3"/>
        <v>10.5</v>
      </c>
      <c r="W6" s="10" t="str">
        <f t="shared" si="4"/>
        <v>SI</v>
      </c>
      <c r="X6" s="10" t="str">
        <f t="shared" si="5"/>
        <v>Vai avanti</v>
      </c>
      <c r="Y6" s="10" t="s">
        <v>435</v>
      </c>
      <c r="Z6" s="5" t="s">
        <v>65</v>
      </c>
      <c r="AA6" s="5" t="s">
        <v>64</v>
      </c>
      <c r="AB6" s="5" t="s">
        <v>64</v>
      </c>
      <c r="AC6" s="10" t="s">
        <v>435</v>
      </c>
      <c r="AD6" s="10" t="s">
        <v>435</v>
      </c>
      <c r="AE6" s="10" t="s">
        <v>435</v>
      </c>
      <c r="AF6" s="10"/>
      <c r="AG6" s="10"/>
      <c r="AH6" s="10"/>
      <c r="AI6" s="10" t="s">
        <v>435</v>
      </c>
      <c r="AJ6" s="10" t="s">
        <v>435</v>
      </c>
      <c r="AK6" s="10" t="s">
        <v>443</v>
      </c>
      <c r="AL6" s="2" t="s">
        <v>443</v>
      </c>
      <c r="AM6" s="2" t="s">
        <v>443</v>
      </c>
      <c r="AN6" s="2" t="s">
        <v>443</v>
      </c>
      <c r="AO6" s="2" t="s">
        <v>435</v>
      </c>
      <c r="AP6" s="4"/>
      <c r="AQ6" s="4"/>
      <c r="AR6" s="4"/>
      <c r="AS6" s="4"/>
      <c r="AT6" s="4"/>
      <c r="AU6" s="2"/>
      <c r="AV6" s="10" t="s">
        <v>437</v>
      </c>
      <c r="AW6" s="4"/>
      <c r="AX6" s="115" t="s">
        <v>84</v>
      </c>
      <c r="AY6" s="65" t="str">
        <f t="shared" si="6"/>
        <v>5</v>
      </c>
      <c r="AZ6" s="65" t="str">
        <f t="shared" si="7"/>
        <v>2</v>
      </c>
      <c r="BA6" s="65" t="e">
        <f>#VALUE!</f>
        <v>#VALUE!</v>
      </c>
      <c r="BB6" s="65" t="e">
        <f>#VALUE!</f>
        <v>#VALUE!</v>
      </c>
      <c r="BC6" s="65" t="e">
        <f>#VALUE!</f>
        <v>#VALUE!</v>
      </c>
      <c r="BD6" s="66" t="str">
        <f t="shared" si="8"/>
        <v>2</v>
      </c>
      <c r="BE6" s="66" t="str">
        <f t="shared" si="9"/>
        <v>3</v>
      </c>
      <c r="BF6" s="66" t="str">
        <f t="shared" si="9"/>
        <v>3</v>
      </c>
      <c r="BG6" s="66" t="str">
        <f t="shared" si="10"/>
        <v>3</v>
      </c>
      <c r="BH6" s="66" t="str">
        <f t="shared" si="10"/>
        <v>3</v>
      </c>
      <c r="BI6" s="66" t="str">
        <f t="shared" si="11"/>
        <v>0</v>
      </c>
      <c r="BJ6" s="66" t="str">
        <f t="shared" si="12"/>
        <v>0</v>
      </c>
      <c r="BK6" s="66" t="str">
        <f t="shared" si="13"/>
        <v>0</v>
      </c>
      <c r="BL6" s="66" t="str">
        <f t="shared" si="14"/>
        <v>0</v>
      </c>
      <c r="BM6" s="66" t="str">
        <f t="shared" si="15"/>
        <v>4</v>
      </c>
      <c r="BN6" s="66" t="str">
        <f t="shared" si="16"/>
        <v>0</v>
      </c>
      <c r="BO6" s="66" t="str">
        <f t="shared" si="17"/>
        <v>2</v>
      </c>
      <c r="BP6" s="66" t="str">
        <f t="shared" si="18"/>
        <v>0</v>
      </c>
      <c r="BQ6" s="66" t="str">
        <f t="shared" si="19"/>
        <v>7</v>
      </c>
      <c r="BR6" s="67" t="e">
        <f t="shared" si="20"/>
        <v>#VALUE!</v>
      </c>
      <c r="BS6" s="81">
        <f t="shared" si="21"/>
        <v>30000</v>
      </c>
      <c r="BT6" s="83">
        <f t="shared" si="23"/>
        <v>4650</v>
      </c>
      <c r="BU6" s="84">
        <f t="shared" si="22"/>
        <v>25350</v>
      </c>
      <c r="BV6" s="84">
        <f t="shared" si="24"/>
        <v>10140</v>
      </c>
      <c r="BW6" s="84">
        <f t="shared" si="25"/>
        <v>15210</v>
      </c>
      <c r="BX6" s="9" t="s">
        <v>892</v>
      </c>
    </row>
    <row r="7" spans="1:76" s="1" customFormat="1" ht="18" customHeight="1">
      <c r="A7" s="4">
        <v>5</v>
      </c>
      <c r="B7" s="5" t="s">
        <v>69</v>
      </c>
      <c r="C7" s="31" t="s">
        <v>263</v>
      </c>
      <c r="D7" s="32" t="s">
        <v>264</v>
      </c>
      <c r="E7" s="32" t="s">
        <v>259</v>
      </c>
      <c r="F7" s="6" t="s">
        <v>106</v>
      </c>
      <c r="G7" s="17" t="s">
        <v>635</v>
      </c>
      <c r="H7" s="14" t="s">
        <v>636</v>
      </c>
      <c r="I7" s="14" t="s">
        <v>636</v>
      </c>
      <c r="J7" s="39"/>
      <c r="K7" s="4" t="s">
        <v>612</v>
      </c>
      <c r="L7" s="4" t="s">
        <v>819</v>
      </c>
      <c r="M7" s="4" t="s">
        <v>637</v>
      </c>
      <c r="N7" s="10" t="str">
        <f t="shared" si="0"/>
        <v>SI</v>
      </c>
      <c r="O7" s="10" t="str">
        <f t="shared" si="1"/>
        <v>vai avanti</v>
      </c>
      <c r="P7" s="10" t="s">
        <v>434</v>
      </c>
      <c r="Q7" s="11">
        <f t="shared" si="2"/>
        <v>15</v>
      </c>
      <c r="R7" s="11">
        <v>5</v>
      </c>
      <c r="S7" s="11">
        <v>10</v>
      </c>
      <c r="T7" s="11">
        <v>8</v>
      </c>
      <c r="U7" s="11">
        <v>2</v>
      </c>
      <c r="V7" s="42">
        <f t="shared" si="3"/>
        <v>10</v>
      </c>
      <c r="W7" s="10" t="str">
        <f t="shared" si="4"/>
        <v>SI</v>
      </c>
      <c r="X7" s="10" t="str">
        <f t="shared" si="5"/>
        <v>Vai avanti</v>
      </c>
      <c r="Y7" s="10" t="s">
        <v>435</v>
      </c>
      <c r="Z7" s="5" t="s">
        <v>65</v>
      </c>
      <c r="AA7" s="5" t="s">
        <v>65</v>
      </c>
      <c r="AB7" s="5"/>
      <c r="AC7" s="10" t="s">
        <v>435</v>
      </c>
      <c r="AD7" s="10" t="s">
        <v>435</v>
      </c>
      <c r="AE7" s="10" t="s">
        <v>435</v>
      </c>
      <c r="AF7" s="10"/>
      <c r="AG7" s="10"/>
      <c r="AH7" s="10"/>
      <c r="AI7" s="10" t="s">
        <v>435</v>
      </c>
      <c r="AJ7" s="10" t="s">
        <v>435</v>
      </c>
      <c r="AK7" s="10" t="s">
        <v>443</v>
      </c>
      <c r="AL7" s="2" t="s">
        <v>443</v>
      </c>
      <c r="AM7" s="2" t="s">
        <v>443</v>
      </c>
      <c r="AN7" s="2" t="s">
        <v>443</v>
      </c>
      <c r="AO7" s="2" t="s">
        <v>435</v>
      </c>
      <c r="AP7" s="4"/>
      <c r="AQ7" s="4"/>
      <c r="AR7" s="4"/>
      <c r="AS7" s="4"/>
      <c r="AT7" s="4"/>
      <c r="AU7" s="2"/>
      <c r="AV7" s="4" t="s">
        <v>437</v>
      </c>
      <c r="AW7" s="4"/>
      <c r="AX7" s="115" t="s">
        <v>84</v>
      </c>
      <c r="AY7" s="65" t="str">
        <f t="shared" si="6"/>
        <v>7</v>
      </c>
      <c r="AZ7" s="65" t="str">
        <f t="shared" si="7"/>
        <v>2</v>
      </c>
      <c r="BA7" s="65" t="e">
        <f>#VALUE!</f>
        <v>#VALUE!</v>
      </c>
      <c r="BB7" s="65" t="e">
        <f>#VALUE!</f>
        <v>#VALUE!</v>
      </c>
      <c r="BC7" s="65" t="e">
        <f>#VALUE!</f>
        <v>#VALUE!</v>
      </c>
      <c r="BD7" s="66" t="str">
        <f t="shared" si="8"/>
        <v>2</v>
      </c>
      <c r="BE7" s="66" t="str">
        <f t="shared" si="9"/>
        <v>3</v>
      </c>
      <c r="BF7" s="66" t="str">
        <f t="shared" si="9"/>
        <v>3</v>
      </c>
      <c r="BG7" s="66" t="str">
        <f t="shared" si="10"/>
        <v>3</v>
      </c>
      <c r="BH7" s="66" t="str">
        <f t="shared" si="10"/>
        <v>3</v>
      </c>
      <c r="BI7" s="66" t="str">
        <f t="shared" si="11"/>
        <v>0</v>
      </c>
      <c r="BJ7" s="66" t="str">
        <f t="shared" si="12"/>
        <v>0</v>
      </c>
      <c r="BK7" s="66" t="str">
        <f t="shared" si="13"/>
        <v>0</v>
      </c>
      <c r="BL7" s="66" t="str">
        <f t="shared" si="14"/>
        <v>0</v>
      </c>
      <c r="BM7" s="66" t="str">
        <f t="shared" si="15"/>
        <v>4</v>
      </c>
      <c r="BN7" s="66" t="str">
        <f t="shared" si="16"/>
        <v>0</v>
      </c>
      <c r="BO7" s="66" t="str">
        <f t="shared" si="17"/>
        <v>2</v>
      </c>
      <c r="BP7" s="66" t="str">
        <f t="shared" si="18"/>
        <v>0</v>
      </c>
      <c r="BQ7" s="66" t="str">
        <f t="shared" si="19"/>
        <v>7</v>
      </c>
      <c r="BR7" s="67" t="e">
        <f t="shared" si="20"/>
        <v>#VALUE!</v>
      </c>
      <c r="BS7" s="81">
        <f t="shared" si="21"/>
        <v>30000</v>
      </c>
      <c r="BT7" s="83">
        <f t="shared" si="23"/>
        <v>4650</v>
      </c>
      <c r="BU7" s="84">
        <f t="shared" si="22"/>
        <v>25350</v>
      </c>
      <c r="BV7" s="84">
        <f t="shared" si="24"/>
        <v>10140</v>
      </c>
      <c r="BW7" s="84">
        <f t="shared" si="25"/>
        <v>15210</v>
      </c>
      <c r="BX7" s="9" t="s">
        <v>892</v>
      </c>
    </row>
    <row r="8" spans="1:76" s="1" customFormat="1" ht="18" customHeight="1">
      <c r="A8" s="4">
        <v>6</v>
      </c>
      <c r="B8" s="5" t="s">
        <v>69</v>
      </c>
      <c r="C8" s="31" t="s">
        <v>265</v>
      </c>
      <c r="D8" s="32" t="s">
        <v>266</v>
      </c>
      <c r="E8" s="32" t="s">
        <v>267</v>
      </c>
      <c r="F8" s="6" t="s">
        <v>106</v>
      </c>
      <c r="G8" s="17" t="s">
        <v>633</v>
      </c>
      <c r="H8" s="14"/>
      <c r="I8" s="40" t="s">
        <v>624</v>
      </c>
      <c r="J8" s="39" t="s">
        <v>634</v>
      </c>
      <c r="K8" s="4" t="s">
        <v>445</v>
      </c>
      <c r="L8" s="4" t="s">
        <v>628</v>
      </c>
      <c r="M8" s="4" t="s">
        <v>625</v>
      </c>
      <c r="N8" s="10" t="str">
        <f t="shared" si="0"/>
        <v>SI</v>
      </c>
      <c r="O8" s="10" t="str">
        <f t="shared" si="1"/>
        <v>vai avanti</v>
      </c>
      <c r="P8" s="10" t="s">
        <v>457</v>
      </c>
      <c r="Q8" s="11">
        <f t="shared" si="2"/>
        <v>18</v>
      </c>
      <c r="R8" s="11">
        <v>11</v>
      </c>
      <c r="S8" s="11">
        <v>7</v>
      </c>
      <c r="T8" s="11">
        <v>7</v>
      </c>
      <c r="U8" s="11">
        <v>2</v>
      </c>
      <c r="V8" s="42">
        <f t="shared" si="3"/>
        <v>10.5</v>
      </c>
      <c r="W8" s="10" t="str">
        <f t="shared" si="4"/>
        <v>SI</v>
      </c>
      <c r="X8" s="10" t="str">
        <f t="shared" si="5"/>
        <v>Vai avanti</v>
      </c>
      <c r="Y8" s="10" t="s">
        <v>435</v>
      </c>
      <c r="Z8" s="5" t="s">
        <v>65</v>
      </c>
      <c r="AA8" s="5" t="s">
        <v>64</v>
      </c>
      <c r="AB8" s="5" t="s">
        <v>64</v>
      </c>
      <c r="AC8" s="10" t="s">
        <v>435</v>
      </c>
      <c r="AD8" s="10" t="s">
        <v>435</v>
      </c>
      <c r="AE8" s="10" t="s">
        <v>435</v>
      </c>
      <c r="AF8" s="10"/>
      <c r="AG8" s="10"/>
      <c r="AH8" s="10"/>
      <c r="AI8" s="10" t="s">
        <v>435</v>
      </c>
      <c r="AJ8" s="10" t="s">
        <v>435</v>
      </c>
      <c r="AK8" s="10" t="s">
        <v>443</v>
      </c>
      <c r="AL8" s="2" t="s">
        <v>443</v>
      </c>
      <c r="AM8" s="2" t="s">
        <v>443</v>
      </c>
      <c r="AN8" s="2" t="s">
        <v>443</v>
      </c>
      <c r="AO8" s="2" t="s">
        <v>435</v>
      </c>
      <c r="AP8" s="4"/>
      <c r="AQ8" s="4"/>
      <c r="AR8" s="4"/>
      <c r="AS8" s="4"/>
      <c r="AT8" s="4"/>
      <c r="AU8" s="2"/>
      <c r="AV8" s="4" t="s">
        <v>437</v>
      </c>
      <c r="AW8" s="4"/>
      <c r="AX8" s="115" t="s">
        <v>84</v>
      </c>
      <c r="AY8" s="65" t="str">
        <f t="shared" si="6"/>
        <v>5</v>
      </c>
      <c r="AZ8" s="65" t="str">
        <f t="shared" si="7"/>
        <v>2</v>
      </c>
      <c r="BA8" s="65" t="e">
        <f>#VALUE!</f>
        <v>#VALUE!</v>
      </c>
      <c r="BB8" s="65" t="e">
        <f>#VALUE!</f>
        <v>#VALUE!</v>
      </c>
      <c r="BC8" s="65" t="e">
        <f>#VALUE!</f>
        <v>#VALUE!</v>
      </c>
      <c r="BD8" s="66" t="str">
        <f t="shared" si="8"/>
        <v>2</v>
      </c>
      <c r="BE8" s="66" t="str">
        <f t="shared" si="9"/>
        <v>3</v>
      </c>
      <c r="BF8" s="66" t="str">
        <f t="shared" si="9"/>
        <v>3</v>
      </c>
      <c r="BG8" s="66" t="str">
        <f t="shared" si="10"/>
        <v>3</v>
      </c>
      <c r="BH8" s="66" t="str">
        <f t="shared" si="10"/>
        <v>3</v>
      </c>
      <c r="BI8" s="66" t="str">
        <f t="shared" si="11"/>
        <v>0</v>
      </c>
      <c r="BJ8" s="66" t="str">
        <f t="shared" si="12"/>
        <v>0</v>
      </c>
      <c r="BK8" s="66" t="str">
        <f t="shared" si="13"/>
        <v>0</v>
      </c>
      <c r="BL8" s="66" t="str">
        <f t="shared" si="14"/>
        <v>0</v>
      </c>
      <c r="BM8" s="66" t="str">
        <f t="shared" si="15"/>
        <v>4</v>
      </c>
      <c r="BN8" s="66" t="str">
        <f t="shared" si="16"/>
        <v>0</v>
      </c>
      <c r="BO8" s="66" t="str">
        <f t="shared" si="17"/>
        <v>2</v>
      </c>
      <c r="BP8" s="66" t="str">
        <f t="shared" si="18"/>
        <v>0</v>
      </c>
      <c r="BQ8" s="66" t="str">
        <f t="shared" si="19"/>
        <v>7</v>
      </c>
      <c r="BR8" s="67" t="e">
        <f t="shared" si="20"/>
        <v>#VALUE!</v>
      </c>
      <c r="BS8" s="81">
        <f t="shared" si="21"/>
        <v>30000</v>
      </c>
      <c r="BT8" s="83">
        <f t="shared" si="23"/>
        <v>4650</v>
      </c>
      <c r="BU8" s="84">
        <f t="shared" si="22"/>
        <v>25350</v>
      </c>
      <c r="BV8" s="84">
        <f t="shared" si="24"/>
        <v>10140</v>
      </c>
      <c r="BW8" s="84">
        <f t="shared" si="25"/>
        <v>15210</v>
      </c>
      <c r="BX8" s="9" t="s">
        <v>892</v>
      </c>
    </row>
    <row r="9" spans="1:76" s="1" customFormat="1" ht="18" customHeight="1">
      <c r="A9" s="4">
        <v>7</v>
      </c>
      <c r="B9" s="5" t="s">
        <v>69</v>
      </c>
      <c r="C9" s="31" t="s">
        <v>268</v>
      </c>
      <c r="D9" s="32" t="s">
        <v>269</v>
      </c>
      <c r="E9" s="32" t="s">
        <v>270</v>
      </c>
      <c r="F9" s="6" t="s">
        <v>106</v>
      </c>
      <c r="G9" s="17" t="s">
        <v>638</v>
      </c>
      <c r="H9" s="14" t="s">
        <v>639</v>
      </c>
      <c r="I9" s="40"/>
      <c r="J9" s="39"/>
      <c r="K9" s="4" t="s">
        <v>445</v>
      </c>
      <c r="L9" s="4" t="s">
        <v>640</v>
      </c>
      <c r="M9" s="4" t="s">
        <v>641</v>
      </c>
      <c r="N9" s="10" t="str">
        <f t="shared" si="0"/>
        <v>SI</v>
      </c>
      <c r="O9" s="10" t="str">
        <f t="shared" si="1"/>
        <v>vai avanti</v>
      </c>
      <c r="P9" s="10" t="s">
        <v>434</v>
      </c>
      <c r="Q9" s="11">
        <f t="shared" si="2"/>
        <v>18</v>
      </c>
      <c r="R9" s="11">
        <v>9</v>
      </c>
      <c r="S9" s="11">
        <v>9</v>
      </c>
      <c r="T9" s="11">
        <v>7</v>
      </c>
      <c r="U9" s="11">
        <v>2</v>
      </c>
      <c r="V9" s="42">
        <f t="shared" si="3"/>
        <v>10.5</v>
      </c>
      <c r="W9" s="10" t="str">
        <f t="shared" si="4"/>
        <v>SI</v>
      </c>
      <c r="X9" s="10" t="str">
        <f t="shared" si="5"/>
        <v>Vai avanti</v>
      </c>
      <c r="Y9" s="10" t="s">
        <v>435</v>
      </c>
      <c r="Z9" s="5" t="s">
        <v>65</v>
      </c>
      <c r="AA9" s="5" t="s">
        <v>64</v>
      </c>
      <c r="AB9" s="5" t="s">
        <v>64</v>
      </c>
      <c r="AC9" s="10" t="s">
        <v>435</v>
      </c>
      <c r="AD9" s="10" t="s">
        <v>435</v>
      </c>
      <c r="AE9" s="10" t="s">
        <v>435</v>
      </c>
      <c r="AF9" s="10"/>
      <c r="AG9" s="10"/>
      <c r="AH9" s="10"/>
      <c r="AI9" s="10" t="s">
        <v>435</v>
      </c>
      <c r="AJ9" s="10" t="s">
        <v>435</v>
      </c>
      <c r="AK9" s="10" t="s">
        <v>443</v>
      </c>
      <c r="AL9" s="2" t="s">
        <v>443</v>
      </c>
      <c r="AM9" s="2" t="s">
        <v>443</v>
      </c>
      <c r="AN9" s="2" t="s">
        <v>443</v>
      </c>
      <c r="AO9" s="2" t="s">
        <v>435</v>
      </c>
      <c r="AP9" s="4"/>
      <c r="AQ9" s="4"/>
      <c r="AR9" s="4"/>
      <c r="AS9" s="4"/>
      <c r="AT9" s="4"/>
      <c r="AU9" s="2"/>
      <c r="AV9" s="4" t="s">
        <v>437</v>
      </c>
      <c r="AW9" s="4"/>
      <c r="AX9" s="115" t="s">
        <v>84</v>
      </c>
      <c r="AY9" s="65" t="str">
        <f t="shared" si="6"/>
        <v>5</v>
      </c>
      <c r="AZ9" s="65" t="str">
        <f t="shared" si="7"/>
        <v>2</v>
      </c>
      <c r="BA9" s="65" t="e">
        <f>#VALUE!</f>
        <v>#VALUE!</v>
      </c>
      <c r="BB9" s="65" t="e">
        <f>#VALUE!</f>
        <v>#VALUE!</v>
      </c>
      <c r="BC9" s="65" t="e">
        <f>#VALUE!</f>
        <v>#VALUE!</v>
      </c>
      <c r="BD9" s="66" t="str">
        <f t="shared" si="8"/>
        <v>2</v>
      </c>
      <c r="BE9" s="66" t="str">
        <f t="shared" si="9"/>
        <v>3</v>
      </c>
      <c r="BF9" s="66" t="str">
        <f t="shared" si="9"/>
        <v>3</v>
      </c>
      <c r="BG9" s="66" t="str">
        <f t="shared" si="10"/>
        <v>3</v>
      </c>
      <c r="BH9" s="66" t="str">
        <f t="shared" si="10"/>
        <v>3</v>
      </c>
      <c r="BI9" s="66" t="str">
        <f t="shared" si="11"/>
        <v>0</v>
      </c>
      <c r="BJ9" s="66" t="str">
        <f t="shared" si="12"/>
        <v>0</v>
      </c>
      <c r="BK9" s="66" t="str">
        <f t="shared" si="13"/>
        <v>0</v>
      </c>
      <c r="BL9" s="66" t="str">
        <f t="shared" si="14"/>
        <v>0</v>
      </c>
      <c r="BM9" s="66" t="str">
        <f t="shared" si="15"/>
        <v>4</v>
      </c>
      <c r="BN9" s="66" t="str">
        <f t="shared" si="16"/>
        <v>0</v>
      </c>
      <c r="BO9" s="66" t="str">
        <f t="shared" si="17"/>
        <v>2</v>
      </c>
      <c r="BP9" s="66" t="str">
        <f t="shared" si="18"/>
        <v>0</v>
      </c>
      <c r="BQ9" s="66" t="str">
        <f t="shared" si="19"/>
        <v>7</v>
      </c>
      <c r="BR9" s="67" t="e">
        <f t="shared" si="20"/>
        <v>#VALUE!</v>
      </c>
      <c r="BS9" s="81">
        <f t="shared" si="21"/>
        <v>30000</v>
      </c>
      <c r="BT9" s="83">
        <f t="shared" si="23"/>
        <v>4650</v>
      </c>
      <c r="BU9" s="84">
        <f t="shared" si="22"/>
        <v>25350</v>
      </c>
      <c r="BV9" s="84">
        <f t="shared" si="24"/>
        <v>10140</v>
      </c>
      <c r="BW9" s="84">
        <f t="shared" si="25"/>
        <v>15210</v>
      </c>
      <c r="BX9" s="9" t="s">
        <v>892</v>
      </c>
    </row>
    <row r="10" spans="1:78" s="1" customFormat="1" ht="18" customHeight="1">
      <c r="A10" s="4">
        <v>8</v>
      </c>
      <c r="B10" s="5" t="s">
        <v>69</v>
      </c>
      <c r="C10" s="31" t="s">
        <v>271</v>
      </c>
      <c r="D10" s="32" t="s">
        <v>272</v>
      </c>
      <c r="E10" s="32" t="s">
        <v>273</v>
      </c>
      <c r="F10" s="6" t="s">
        <v>106</v>
      </c>
      <c r="G10" s="17" t="s">
        <v>642</v>
      </c>
      <c r="H10" s="14" t="s">
        <v>643</v>
      </c>
      <c r="I10" s="14" t="s">
        <v>643</v>
      </c>
      <c r="J10" s="39"/>
      <c r="K10" s="9" t="s">
        <v>896</v>
      </c>
      <c r="L10" s="4" t="s">
        <v>644</v>
      </c>
      <c r="M10" s="4" t="s">
        <v>645</v>
      </c>
      <c r="N10" s="10" t="str">
        <f t="shared" si="0"/>
        <v>SI</v>
      </c>
      <c r="O10" s="10" t="str">
        <f t="shared" si="1"/>
        <v>vai avanti</v>
      </c>
      <c r="P10" s="10" t="s">
        <v>434</v>
      </c>
      <c r="Q10" s="11">
        <f t="shared" si="2"/>
        <v>10</v>
      </c>
      <c r="R10" s="11">
        <v>5</v>
      </c>
      <c r="S10" s="11">
        <v>5</v>
      </c>
      <c r="T10" s="11">
        <v>6</v>
      </c>
      <c r="U10" s="11">
        <v>1</v>
      </c>
      <c r="V10" s="42">
        <f t="shared" si="3"/>
        <v>10</v>
      </c>
      <c r="W10" s="10" t="str">
        <f t="shared" si="4"/>
        <v>SI</v>
      </c>
      <c r="X10" s="10" t="str">
        <f t="shared" si="5"/>
        <v>Vai avanti</v>
      </c>
      <c r="Y10" s="10" t="s">
        <v>435</v>
      </c>
      <c r="Z10" s="5" t="s">
        <v>64</v>
      </c>
      <c r="AA10" s="5"/>
      <c r="AB10" s="5"/>
      <c r="AC10" s="10" t="s">
        <v>443</v>
      </c>
      <c r="AD10" s="10" t="s">
        <v>443</v>
      </c>
      <c r="AE10" s="10" t="s">
        <v>435</v>
      </c>
      <c r="AF10" s="10"/>
      <c r="AG10" s="10"/>
      <c r="AH10" s="10"/>
      <c r="AI10" s="10" t="s">
        <v>435</v>
      </c>
      <c r="AJ10" s="10" t="s">
        <v>435</v>
      </c>
      <c r="AK10" s="10" t="s">
        <v>435</v>
      </c>
      <c r="AL10" s="2" t="s">
        <v>443</v>
      </c>
      <c r="AM10" s="2" t="s">
        <v>443</v>
      </c>
      <c r="AN10" s="2" t="s">
        <v>443</v>
      </c>
      <c r="AO10" s="2" t="s">
        <v>435</v>
      </c>
      <c r="AP10" s="4"/>
      <c r="AQ10" s="4"/>
      <c r="AR10" s="4"/>
      <c r="AS10" s="4"/>
      <c r="AT10" s="4"/>
      <c r="AU10" s="2"/>
      <c r="AV10" s="4" t="s">
        <v>437</v>
      </c>
      <c r="AW10" s="4"/>
      <c r="AX10" s="115" t="s">
        <v>84</v>
      </c>
      <c r="AY10" s="65" t="str">
        <f t="shared" si="6"/>
        <v>7</v>
      </c>
      <c r="AZ10" s="65" t="str">
        <f t="shared" si="7"/>
        <v>2</v>
      </c>
      <c r="BA10" s="65" t="e">
        <f>#VALUE!</f>
        <v>#VALUE!</v>
      </c>
      <c r="BB10" s="65" t="e">
        <f>#VALUE!</f>
        <v>#VALUE!</v>
      </c>
      <c r="BC10" s="65" t="e">
        <f>#VALUE!</f>
        <v>#VALUE!</v>
      </c>
      <c r="BD10" s="66" t="str">
        <f t="shared" si="8"/>
        <v>0</v>
      </c>
      <c r="BE10" s="66" t="str">
        <f t="shared" si="9"/>
        <v>0</v>
      </c>
      <c r="BF10" s="66" t="str">
        <f t="shared" si="9"/>
        <v>3</v>
      </c>
      <c r="BG10" s="66" t="str">
        <f t="shared" si="10"/>
        <v>3</v>
      </c>
      <c r="BH10" s="66" t="str">
        <f t="shared" si="10"/>
        <v>3</v>
      </c>
      <c r="BI10" s="66" t="str">
        <f t="shared" si="11"/>
        <v>4</v>
      </c>
      <c r="BJ10" s="66" t="str">
        <f t="shared" si="12"/>
        <v>0</v>
      </c>
      <c r="BK10" s="66" t="str">
        <f t="shared" si="13"/>
        <v>0</v>
      </c>
      <c r="BL10" s="66" t="str">
        <f t="shared" si="14"/>
        <v>0</v>
      </c>
      <c r="BM10" s="66" t="str">
        <f t="shared" si="15"/>
        <v>4</v>
      </c>
      <c r="BN10" s="66" t="str">
        <f t="shared" si="16"/>
        <v>0</v>
      </c>
      <c r="BO10" s="66" t="str">
        <f t="shared" si="17"/>
        <v>2</v>
      </c>
      <c r="BP10" s="66" t="str">
        <f t="shared" si="18"/>
        <v>0</v>
      </c>
      <c r="BQ10" s="66" t="str">
        <f t="shared" si="19"/>
        <v>7</v>
      </c>
      <c r="BR10" s="67" t="e">
        <f t="shared" si="20"/>
        <v>#VALUE!</v>
      </c>
      <c r="BS10" s="81">
        <f t="shared" si="21"/>
        <v>16666.666666666668</v>
      </c>
      <c r="BT10" s="83">
        <f t="shared" si="23"/>
        <v>2583.3333333333335</v>
      </c>
      <c r="BU10" s="84">
        <f t="shared" si="22"/>
        <v>14083.333333333334</v>
      </c>
      <c r="BV10" s="84">
        <f t="shared" si="24"/>
        <v>5633.333333333334</v>
      </c>
      <c r="BW10" s="84">
        <f t="shared" si="25"/>
        <v>8450</v>
      </c>
      <c r="BX10" s="9" t="s">
        <v>892</v>
      </c>
      <c r="BZ10" s="73"/>
    </row>
    <row r="11" spans="1:78" s="1" customFormat="1" ht="18" customHeight="1">
      <c r="A11" s="4">
        <v>9</v>
      </c>
      <c r="B11" s="5" t="s">
        <v>69</v>
      </c>
      <c r="C11" s="31" t="s">
        <v>277</v>
      </c>
      <c r="D11" s="32" t="s">
        <v>278</v>
      </c>
      <c r="E11" s="32" t="s">
        <v>279</v>
      </c>
      <c r="F11" s="6" t="s">
        <v>106</v>
      </c>
      <c r="G11" s="17" t="s">
        <v>631</v>
      </c>
      <c r="H11" s="14" t="s">
        <v>632</v>
      </c>
      <c r="I11" s="40" t="s">
        <v>624</v>
      </c>
      <c r="J11" s="39"/>
      <c r="K11" s="4" t="s">
        <v>445</v>
      </c>
      <c r="L11" s="4" t="s">
        <v>628</v>
      </c>
      <c r="M11" s="4" t="s">
        <v>625</v>
      </c>
      <c r="N11" s="10" t="str">
        <f t="shared" si="0"/>
        <v>SI</v>
      </c>
      <c r="O11" s="10" t="str">
        <f t="shared" si="1"/>
        <v>vai avanti</v>
      </c>
      <c r="P11" s="10" t="s">
        <v>457</v>
      </c>
      <c r="Q11" s="11">
        <f t="shared" si="2"/>
        <v>18</v>
      </c>
      <c r="R11" s="11">
        <v>11</v>
      </c>
      <c r="S11" s="11">
        <v>7</v>
      </c>
      <c r="T11" s="11">
        <v>7</v>
      </c>
      <c r="U11" s="11">
        <v>2</v>
      </c>
      <c r="V11" s="42">
        <f t="shared" si="3"/>
        <v>10.5</v>
      </c>
      <c r="W11" s="10" t="str">
        <f t="shared" si="4"/>
        <v>SI</v>
      </c>
      <c r="X11" s="10" t="str">
        <f t="shared" si="5"/>
        <v>Vai avanti</v>
      </c>
      <c r="Y11" s="10" t="s">
        <v>435</v>
      </c>
      <c r="Z11" s="5" t="s">
        <v>65</v>
      </c>
      <c r="AA11" s="5" t="s">
        <v>64</v>
      </c>
      <c r="AB11" s="5" t="s">
        <v>64</v>
      </c>
      <c r="AC11" s="10" t="s">
        <v>435</v>
      </c>
      <c r="AD11" s="10" t="s">
        <v>435</v>
      </c>
      <c r="AE11" s="10" t="s">
        <v>435</v>
      </c>
      <c r="AF11" s="10"/>
      <c r="AG11" s="10"/>
      <c r="AH11" s="10"/>
      <c r="AI11" s="10" t="s">
        <v>435</v>
      </c>
      <c r="AJ11" s="10" t="s">
        <v>435</v>
      </c>
      <c r="AK11" s="10" t="s">
        <v>443</v>
      </c>
      <c r="AL11" s="2" t="s">
        <v>443</v>
      </c>
      <c r="AM11" s="2" t="s">
        <v>443</v>
      </c>
      <c r="AN11" s="2" t="s">
        <v>443</v>
      </c>
      <c r="AO11" s="2" t="s">
        <v>435</v>
      </c>
      <c r="AP11" s="4"/>
      <c r="AQ11" s="4"/>
      <c r="AR11" s="4"/>
      <c r="AS11" s="4"/>
      <c r="AT11" s="4"/>
      <c r="AU11" s="2"/>
      <c r="AV11" s="4" t="s">
        <v>437</v>
      </c>
      <c r="AW11" s="4"/>
      <c r="AX11" s="115" t="s">
        <v>84</v>
      </c>
      <c r="AY11" s="65" t="str">
        <f t="shared" si="6"/>
        <v>5</v>
      </c>
      <c r="AZ11" s="65" t="str">
        <f t="shared" si="7"/>
        <v>2</v>
      </c>
      <c r="BA11" s="65" t="e">
        <f>#VALUE!</f>
        <v>#VALUE!</v>
      </c>
      <c r="BB11" s="65" t="e">
        <f>#VALUE!</f>
        <v>#VALUE!</v>
      </c>
      <c r="BC11" s="65" t="e">
        <f>#VALUE!</f>
        <v>#VALUE!</v>
      </c>
      <c r="BD11" s="66" t="str">
        <f t="shared" si="8"/>
        <v>2</v>
      </c>
      <c r="BE11" s="66" t="str">
        <f t="shared" si="9"/>
        <v>3</v>
      </c>
      <c r="BF11" s="66" t="str">
        <f t="shared" si="9"/>
        <v>3</v>
      </c>
      <c r="BG11" s="66" t="str">
        <f t="shared" si="10"/>
        <v>3</v>
      </c>
      <c r="BH11" s="66" t="str">
        <f t="shared" si="10"/>
        <v>3</v>
      </c>
      <c r="BI11" s="66" t="str">
        <f t="shared" si="11"/>
        <v>0</v>
      </c>
      <c r="BJ11" s="66" t="str">
        <f t="shared" si="12"/>
        <v>0</v>
      </c>
      <c r="BK11" s="66" t="str">
        <f t="shared" si="13"/>
        <v>0</v>
      </c>
      <c r="BL11" s="66" t="str">
        <f t="shared" si="14"/>
        <v>0</v>
      </c>
      <c r="BM11" s="66" t="str">
        <f t="shared" si="15"/>
        <v>4</v>
      </c>
      <c r="BN11" s="66" t="str">
        <f t="shared" si="16"/>
        <v>0</v>
      </c>
      <c r="BO11" s="66" t="str">
        <f t="shared" si="17"/>
        <v>2</v>
      </c>
      <c r="BP11" s="66" t="str">
        <f t="shared" si="18"/>
        <v>0</v>
      </c>
      <c r="BQ11" s="66" t="str">
        <f t="shared" si="19"/>
        <v>7</v>
      </c>
      <c r="BR11" s="67" t="e">
        <f t="shared" si="20"/>
        <v>#VALUE!</v>
      </c>
      <c r="BS11" s="81">
        <f t="shared" si="21"/>
        <v>30000</v>
      </c>
      <c r="BT11" s="83">
        <f t="shared" si="23"/>
        <v>4650</v>
      </c>
      <c r="BU11" s="84">
        <f t="shared" si="22"/>
        <v>25350</v>
      </c>
      <c r="BV11" s="84">
        <f t="shared" si="24"/>
        <v>10140</v>
      </c>
      <c r="BW11" s="84">
        <f t="shared" si="25"/>
        <v>15210</v>
      </c>
      <c r="BX11" s="9" t="s">
        <v>892</v>
      </c>
      <c r="BZ11" s="73"/>
    </row>
    <row r="12" spans="1:78" s="1" customFormat="1" ht="18" customHeight="1">
      <c r="A12" s="4">
        <v>10</v>
      </c>
      <c r="B12" s="5" t="s">
        <v>69</v>
      </c>
      <c r="C12" s="31" t="s">
        <v>280</v>
      </c>
      <c r="D12" s="32" t="s">
        <v>281</v>
      </c>
      <c r="E12" s="32" t="s">
        <v>279</v>
      </c>
      <c r="F12" s="6" t="s">
        <v>106</v>
      </c>
      <c r="G12" s="17" t="s">
        <v>646</v>
      </c>
      <c r="H12" s="14" t="s">
        <v>647</v>
      </c>
      <c r="I12" s="40" t="s">
        <v>647</v>
      </c>
      <c r="J12" s="39"/>
      <c r="K12" s="4" t="s">
        <v>612</v>
      </c>
      <c r="L12" s="4" t="s">
        <v>648</v>
      </c>
      <c r="M12" s="4" t="s">
        <v>649</v>
      </c>
      <c r="N12" s="10" t="str">
        <f t="shared" si="0"/>
        <v>SI</v>
      </c>
      <c r="O12" s="10" t="str">
        <f t="shared" si="1"/>
        <v>vai avanti</v>
      </c>
      <c r="P12" s="10" t="s">
        <v>434</v>
      </c>
      <c r="Q12" s="11">
        <f t="shared" si="2"/>
        <v>18</v>
      </c>
      <c r="R12" s="11">
        <v>11</v>
      </c>
      <c r="S12" s="11">
        <v>7</v>
      </c>
      <c r="T12" s="11">
        <v>7</v>
      </c>
      <c r="U12" s="11">
        <v>2</v>
      </c>
      <c r="V12" s="42">
        <f t="shared" si="3"/>
        <v>10.5</v>
      </c>
      <c r="W12" s="10" t="str">
        <f t="shared" si="4"/>
        <v>SI</v>
      </c>
      <c r="X12" s="10" t="str">
        <f t="shared" si="5"/>
        <v>Vai avanti</v>
      </c>
      <c r="Y12" s="10" t="s">
        <v>435</v>
      </c>
      <c r="Z12" s="5" t="s">
        <v>65</v>
      </c>
      <c r="AA12" s="5" t="s">
        <v>64</v>
      </c>
      <c r="AB12" s="5"/>
      <c r="AC12" s="10" t="s">
        <v>435</v>
      </c>
      <c r="AD12" s="10" t="s">
        <v>443</v>
      </c>
      <c r="AE12" s="10" t="s">
        <v>435</v>
      </c>
      <c r="AF12" s="10"/>
      <c r="AG12" s="10"/>
      <c r="AH12" s="10"/>
      <c r="AI12" s="10" t="s">
        <v>435</v>
      </c>
      <c r="AJ12" s="10" t="s">
        <v>435</v>
      </c>
      <c r="AK12" s="10" t="s">
        <v>443</v>
      </c>
      <c r="AL12" s="2" t="s">
        <v>443</v>
      </c>
      <c r="AM12" s="2" t="s">
        <v>443</v>
      </c>
      <c r="AN12" s="2" t="s">
        <v>435</v>
      </c>
      <c r="AO12" s="2" t="s">
        <v>443</v>
      </c>
      <c r="AP12" s="4"/>
      <c r="AQ12" s="4"/>
      <c r="AR12" s="4"/>
      <c r="AS12" s="4"/>
      <c r="AT12" s="4"/>
      <c r="AU12" s="2"/>
      <c r="AV12" s="4" t="s">
        <v>437</v>
      </c>
      <c r="AW12" s="4"/>
      <c r="AX12" s="115" t="s">
        <v>84</v>
      </c>
      <c r="AY12" s="65" t="str">
        <f t="shared" si="6"/>
        <v>5</v>
      </c>
      <c r="AZ12" s="65" t="str">
        <f t="shared" si="7"/>
        <v>2</v>
      </c>
      <c r="BA12" s="65" t="e">
        <f>#VALUE!</f>
        <v>#VALUE!</v>
      </c>
      <c r="BB12" s="65" t="e">
        <f>#VALUE!</f>
        <v>#VALUE!</v>
      </c>
      <c r="BC12" s="65" t="e">
        <f>#VALUE!</f>
        <v>#VALUE!</v>
      </c>
      <c r="BD12" s="66" t="str">
        <f t="shared" si="8"/>
        <v>2</v>
      </c>
      <c r="BE12" s="66" t="str">
        <f t="shared" si="9"/>
        <v>0</v>
      </c>
      <c r="BF12" s="66" t="str">
        <f t="shared" si="9"/>
        <v>3</v>
      </c>
      <c r="BG12" s="66" t="str">
        <f t="shared" si="10"/>
        <v>3</v>
      </c>
      <c r="BH12" s="66" t="str">
        <f t="shared" si="10"/>
        <v>3</v>
      </c>
      <c r="BI12" s="66" t="str">
        <f t="shared" si="11"/>
        <v>0</v>
      </c>
      <c r="BJ12" s="66" t="str">
        <f t="shared" si="12"/>
        <v>0</v>
      </c>
      <c r="BK12" s="66" t="str">
        <f t="shared" si="13"/>
        <v>0</v>
      </c>
      <c r="BL12" s="66" t="str">
        <f t="shared" si="14"/>
        <v>3</v>
      </c>
      <c r="BM12" s="66" t="str">
        <f t="shared" si="15"/>
        <v>0</v>
      </c>
      <c r="BN12" s="66" t="str">
        <f t="shared" si="16"/>
        <v>0</v>
      </c>
      <c r="BO12" s="66" t="str">
        <f t="shared" si="17"/>
        <v>2</v>
      </c>
      <c r="BP12" s="66" t="str">
        <f t="shared" si="18"/>
        <v>0</v>
      </c>
      <c r="BQ12" s="66" t="str">
        <f t="shared" si="19"/>
        <v>7</v>
      </c>
      <c r="BR12" s="67" t="e">
        <f t="shared" si="20"/>
        <v>#VALUE!</v>
      </c>
      <c r="BS12" s="81">
        <f t="shared" si="21"/>
        <v>30000</v>
      </c>
      <c r="BT12" s="83">
        <f t="shared" si="23"/>
        <v>4650</v>
      </c>
      <c r="BU12" s="84">
        <f t="shared" si="22"/>
        <v>25350</v>
      </c>
      <c r="BV12" s="84">
        <f t="shared" si="24"/>
        <v>10140</v>
      </c>
      <c r="BW12" s="84">
        <f t="shared" si="25"/>
        <v>15210</v>
      </c>
      <c r="BX12" s="9" t="s">
        <v>892</v>
      </c>
      <c r="BZ12" s="73"/>
    </row>
    <row r="13" spans="1:78" s="1" customFormat="1" ht="18" customHeight="1">
      <c r="A13" s="4">
        <v>11</v>
      </c>
      <c r="B13" s="5" t="s">
        <v>69</v>
      </c>
      <c r="C13" s="31" t="s">
        <v>282</v>
      </c>
      <c r="D13" s="32" t="s">
        <v>283</v>
      </c>
      <c r="E13" s="32" t="s">
        <v>284</v>
      </c>
      <c r="F13" s="6" t="s">
        <v>106</v>
      </c>
      <c r="G13" s="17" t="s">
        <v>665</v>
      </c>
      <c r="H13" s="14" t="s">
        <v>666</v>
      </c>
      <c r="I13" s="40" t="s">
        <v>666</v>
      </c>
      <c r="J13" s="39"/>
      <c r="K13" s="4" t="s">
        <v>667</v>
      </c>
      <c r="L13" s="4" t="s">
        <v>668</v>
      </c>
      <c r="M13" s="4" t="s">
        <v>669</v>
      </c>
      <c r="N13" s="10" t="str">
        <f t="shared" si="0"/>
        <v>SI</v>
      </c>
      <c r="O13" s="10" t="str">
        <f t="shared" si="1"/>
        <v>vai avanti</v>
      </c>
      <c r="P13" s="10" t="s">
        <v>434</v>
      </c>
      <c r="Q13" s="11">
        <f t="shared" si="2"/>
        <v>20</v>
      </c>
      <c r="R13" s="11">
        <v>12</v>
      </c>
      <c r="S13" s="11">
        <v>8</v>
      </c>
      <c r="T13" s="11">
        <v>6</v>
      </c>
      <c r="U13" s="11">
        <v>2</v>
      </c>
      <c r="V13" s="42">
        <f t="shared" si="3"/>
        <v>10</v>
      </c>
      <c r="W13" s="10" t="str">
        <f t="shared" si="4"/>
        <v>SI</v>
      </c>
      <c r="X13" s="10" t="str">
        <f t="shared" si="5"/>
        <v>Vai avanti</v>
      </c>
      <c r="Y13" s="10" t="s">
        <v>443</v>
      </c>
      <c r="Z13" s="5" t="s">
        <v>68</v>
      </c>
      <c r="AA13" s="5" t="s">
        <v>67</v>
      </c>
      <c r="AB13" s="5"/>
      <c r="AC13" s="10" t="s">
        <v>443</v>
      </c>
      <c r="AD13" s="10" t="s">
        <v>435</v>
      </c>
      <c r="AE13" s="10" t="s">
        <v>435</v>
      </c>
      <c r="AF13" s="10"/>
      <c r="AG13" s="10"/>
      <c r="AH13" s="10"/>
      <c r="AI13" s="10" t="s">
        <v>435</v>
      </c>
      <c r="AJ13" s="10" t="s">
        <v>435</v>
      </c>
      <c r="AK13" s="10" t="s">
        <v>435</v>
      </c>
      <c r="AL13" s="2" t="s">
        <v>443</v>
      </c>
      <c r="AM13" s="2" t="s">
        <v>443</v>
      </c>
      <c r="AN13" s="2" t="s">
        <v>443</v>
      </c>
      <c r="AO13" s="2" t="s">
        <v>435</v>
      </c>
      <c r="AP13" s="4"/>
      <c r="AQ13" s="4"/>
      <c r="AR13" s="4"/>
      <c r="AS13" s="4"/>
      <c r="AT13" s="4"/>
      <c r="AU13" s="2"/>
      <c r="AV13" s="4" t="s">
        <v>437</v>
      </c>
      <c r="AW13" s="4"/>
      <c r="AX13" s="115" t="s">
        <v>84</v>
      </c>
      <c r="AY13" s="65" t="str">
        <f t="shared" si="6"/>
        <v>7</v>
      </c>
      <c r="AZ13" s="65" t="str">
        <f t="shared" si="7"/>
        <v>0</v>
      </c>
      <c r="BA13" s="65" t="e">
        <f>#VALUE!</f>
        <v>#VALUE!</v>
      </c>
      <c r="BB13" s="65" t="e">
        <f>#VALUE!</f>
        <v>#VALUE!</v>
      </c>
      <c r="BC13" s="65" t="e">
        <f>#VALUE!</f>
        <v>#VALUE!</v>
      </c>
      <c r="BD13" s="66" t="str">
        <f t="shared" si="8"/>
        <v>0</v>
      </c>
      <c r="BE13" s="66" t="str">
        <f t="shared" si="9"/>
        <v>3</v>
      </c>
      <c r="BF13" s="66" t="str">
        <f t="shared" si="9"/>
        <v>3</v>
      </c>
      <c r="BG13" s="66" t="str">
        <f t="shared" si="10"/>
        <v>3</v>
      </c>
      <c r="BH13" s="66" t="str">
        <f t="shared" si="10"/>
        <v>3</v>
      </c>
      <c r="BI13" s="66" t="str">
        <f t="shared" si="11"/>
        <v>4</v>
      </c>
      <c r="BJ13" s="66" t="str">
        <f t="shared" si="12"/>
        <v>0</v>
      </c>
      <c r="BK13" s="66" t="str">
        <f t="shared" si="13"/>
        <v>0</v>
      </c>
      <c r="BL13" s="66" t="str">
        <f t="shared" si="14"/>
        <v>0</v>
      </c>
      <c r="BM13" s="66" t="str">
        <f t="shared" si="15"/>
        <v>4</v>
      </c>
      <c r="BN13" s="66" t="str">
        <f t="shared" si="16"/>
        <v>0</v>
      </c>
      <c r="BO13" s="66" t="str">
        <f t="shared" si="17"/>
        <v>2</v>
      </c>
      <c r="BP13" s="66" t="str">
        <f t="shared" si="18"/>
        <v>0</v>
      </c>
      <c r="BQ13" s="66" t="str">
        <f t="shared" si="19"/>
        <v>7</v>
      </c>
      <c r="BR13" s="67" t="e">
        <f t="shared" si="20"/>
        <v>#VALUE!</v>
      </c>
      <c r="BS13" s="81">
        <f t="shared" si="21"/>
        <v>25000</v>
      </c>
      <c r="BT13" s="83">
        <f t="shared" si="23"/>
        <v>3875</v>
      </c>
      <c r="BU13" s="84">
        <f t="shared" si="22"/>
        <v>21125</v>
      </c>
      <c r="BV13" s="84">
        <f t="shared" si="24"/>
        <v>8450</v>
      </c>
      <c r="BW13" s="84">
        <f t="shared" si="25"/>
        <v>12675</v>
      </c>
      <c r="BX13" s="9" t="s">
        <v>892</v>
      </c>
      <c r="BZ13" s="73"/>
    </row>
    <row r="14" spans="1:78" s="1" customFormat="1" ht="18" customHeight="1">
      <c r="A14" s="4">
        <v>12</v>
      </c>
      <c r="B14" s="5" t="s">
        <v>69</v>
      </c>
      <c r="C14" s="31" t="s">
        <v>285</v>
      </c>
      <c r="D14" s="32" t="s">
        <v>286</v>
      </c>
      <c r="E14" s="32" t="s">
        <v>287</v>
      </c>
      <c r="F14" s="6" t="s">
        <v>106</v>
      </c>
      <c r="G14" s="17" t="s">
        <v>650</v>
      </c>
      <c r="H14" s="14" t="s">
        <v>651</v>
      </c>
      <c r="I14" s="40" t="s">
        <v>651</v>
      </c>
      <c r="J14" s="39"/>
      <c r="K14" s="4" t="s">
        <v>612</v>
      </c>
      <c r="L14" s="4" t="s">
        <v>652</v>
      </c>
      <c r="M14" s="4" t="s">
        <v>653</v>
      </c>
      <c r="N14" s="10" t="str">
        <f t="shared" si="0"/>
        <v>SI</v>
      </c>
      <c r="O14" s="10" t="str">
        <f t="shared" si="1"/>
        <v>vai avanti</v>
      </c>
      <c r="P14" s="10" t="s">
        <v>434</v>
      </c>
      <c r="Q14" s="11">
        <f t="shared" si="2"/>
        <v>18</v>
      </c>
      <c r="R14" s="11">
        <v>9</v>
      </c>
      <c r="S14" s="11">
        <v>9</v>
      </c>
      <c r="T14" s="11">
        <v>7</v>
      </c>
      <c r="U14" s="11">
        <v>2</v>
      </c>
      <c r="V14" s="42">
        <f t="shared" si="3"/>
        <v>10.5</v>
      </c>
      <c r="W14" s="10" t="str">
        <f t="shared" si="4"/>
        <v>SI</v>
      </c>
      <c r="X14" s="10" t="str">
        <f t="shared" si="5"/>
        <v>Vai avanti</v>
      </c>
      <c r="Y14" s="10" t="s">
        <v>435</v>
      </c>
      <c r="Z14" s="5" t="s">
        <v>65</v>
      </c>
      <c r="AA14" s="5" t="s">
        <v>64</v>
      </c>
      <c r="AB14" s="5" t="s">
        <v>70</v>
      </c>
      <c r="AC14" s="10" t="s">
        <v>435</v>
      </c>
      <c r="AD14" s="10" t="s">
        <v>435</v>
      </c>
      <c r="AE14" s="10" t="s">
        <v>435</v>
      </c>
      <c r="AF14" s="10"/>
      <c r="AG14" s="10"/>
      <c r="AH14" s="10"/>
      <c r="AI14" s="10" t="s">
        <v>435</v>
      </c>
      <c r="AJ14" s="10" t="s">
        <v>435</v>
      </c>
      <c r="AK14" s="10" t="s">
        <v>443</v>
      </c>
      <c r="AL14" s="2" t="s">
        <v>443</v>
      </c>
      <c r="AM14" s="2" t="s">
        <v>443</v>
      </c>
      <c r="AN14" s="2" t="s">
        <v>443</v>
      </c>
      <c r="AO14" s="2" t="s">
        <v>435</v>
      </c>
      <c r="AP14" s="4"/>
      <c r="AQ14" s="4"/>
      <c r="AR14" s="4"/>
      <c r="AS14" s="4"/>
      <c r="AT14" s="4"/>
      <c r="AU14" s="2"/>
      <c r="AV14" s="4" t="s">
        <v>437</v>
      </c>
      <c r="AW14" s="4"/>
      <c r="AX14" s="115" t="s">
        <v>84</v>
      </c>
      <c r="AY14" s="65" t="str">
        <f t="shared" si="6"/>
        <v>5</v>
      </c>
      <c r="AZ14" s="65" t="str">
        <f t="shared" si="7"/>
        <v>2</v>
      </c>
      <c r="BA14" s="65" t="e">
        <f>#VALUE!</f>
        <v>#VALUE!</v>
      </c>
      <c r="BB14" s="65" t="e">
        <f>#VALUE!</f>
        <v>#VALUE!</v>
      </c>
      <c r="BC14" s="65" t="e">
        <f>#VALUE!</f>
        <v>#VALUE!</v>
      </c>
      <c r="BD14" s="66" t="str">
        <f t="shared" si="8"/>
        <v>2</v>
      </c>
      <c r="BE14" s="66" t="str">
        <f t="shared" si="9"/>
        <v>3</v>
      </c>
      <c r="BF14" s="66" t="str">
        <f t="shared" si="9"/>
        <v>3</v>
      </c>
      <c r="BG14" s="66" t="str">
        <f t="shared" si="10"/>
        <v>3</v>
      </c>
      <c r="BH14" s="66" t="str">
        <f t="shared" si="10"/>
        <v>3</v>
      </c>
      <c r="BI14" s="66" t="str">
        <f t="shared" si="11"/>
        <v>0</v>
      </c>
      <c r="BJ14" s="66" t="str">
        <f t="shared" si="12"/>
        <v>0</v>
      </c>
      <c r="BK14" s="66" t="str">
        <f t="shared" si="13"/>
        <v>0</v>
      </c>
      <c r="BL14" s="66" t="str">
        <f t="shared" si="14"/>
        <v>0</v>
      </c>
      <c r="BM14" s="66" t="str">
        <f t="shared" si="15"/>
        <v>4</v>
      </c>
      <c r="BN14" s="66" t="str">
        <f t="shared" si="16"/>
        <v>0</v>
      </c>
      <c r="BO14" s="66" t="str">
        <f t="shared" si="17"/>
        <v>2</v>
      </c>
      <c r="BP14" s="66" t="str">
        <f t="shared" si="18"/>
        <v>0</v>
      </c>
      <c r="BQ14" s="66" t="str">
        <f t="shared" si="19"/>
        <v>7</v>
      </c>
      <c r="BR14" s="67" t="e">
        <f t="shared" si="20"/>
        <v>#VALUE!</v>
      </c>
      <c r="BS14" s="81">
        <f t="shared" si="21"/>
        <v>30000</v>
      </c>
      <c r="BT14" s="83">
        <f t="shared" si="23"/>
        <v>4650</v>
      </c>
      <c r="BU14" s="84">
        <f t="shared" si="22"/>
        <v>25350</v>
      </c>
      <c r="BV14" s="84">
        <f t="shared" si="24"/>
        <v>10140</v>
      </c>
      <c r="BW14" s="84">
        <f t="shared" si="25"/>
        <v>15210</v>
      </c>
      <c r="BX14" s="9" t="s">
        <v>892</v>
      </c>
      <c r="BZ14" s="73"/>
    </row>
    <row r="15" spans="1:78" s="1" customFormat="1" ht="18" customHeight="1">
      <c r="A15" s="4">
        <v>13</v>
      </c>
      <c r="B15" s="5" t="s">
        <v>69</v>
      </c>
      <c r="C15" s="31" t="s">
        <v>288</v>
      </c>
      <c r="D15" s="32" t="s">
        <v>289</v>
      </c>
      <c r="E15" s="32" t="s">
        <v>290</v>
      </c>
      <c r="F15" s="6" t="s">
        <v>106</v>
      </c>
      <c r="G15" s="17" t="s">
        <v>654</v>
      </c>
      <c r="H15" s="14" t="s">
        <v>655</v>
      </c>
      <c r="I15" s="40" t="s">
        <v>656</v>
      </c>
      <c r="J15" s="39" t="s">
        <v>657</v>
      </c>
      <c r="K15" s="4" t="s">
        <v>658</v>
      </c>
      <c r="L15" s="4" t="s">
        <v>659</v>
      </c>
      <c r="M15" s="4" t="s">
        <v>660</v>
      </c>
      <c r="N15" s="10" t="str">
        <f t="shared" si="0"/>
        <v>SI</v>
      </c>
      <c r="O15" s="10" t="str">
        <f t="shared" si="1"/>
        <v>vai avanti</v>
      </c>
      <c r="P15" s="10" t="s">
        <v>434</v>
      </c>
      <c r="Q15" s="11">
        <f t="shared" si="2"/>
        <v>16</v>
      </c>
      <c r="R15" s="11">
        <v>9</v>
      </c>
      <c r="S15" s="11">
        <v>7</v>
      </c>
      <c r="T15" s="11">
        <v>7</v>
      </c>
      <c r="U15" s="11">
        <v>2</v>
      </c>
      <c r="V15" s="42">
        <f t="shared" si="3"/>
        <v>9.333333333333334</v>
      </c>
      <c r="W15" s="10" t="str">
        <f t="shared" si="4"/>
        <v>SI</v>
      </c>
      <c r="X15" s="10" t="str">
        <f t="shared" si="5"/>
        <v>Vai avanti</v>
      </c>
      <c r="Y15" s="10" t="s">
        <v>435</v>
      </c>
      <c r="Z15" s="5" t="s">
        <v>68</v>
      </c>
      <c r="AA15" s="5" t="s">
        <v>64</v>
      </c>
      <c r="AB15" s="5"/>
      <c r="AC15" s="10" t="s">
        <v>435</v>
      </c>
      <c r="AD15" s="10" t="s">
        <v>435</v>
      </c>
      <c r="AE15" s="10" t="s">
        <v>435</v>
      </c>
      <c r="AF15" s="10"/>
      <c r="AG15" s="10"/>
      <c r="AH15" s="10"/>
      <c r="AI15" s="10" t="s">
        <v>435</v>
      </c>
      <c r="AJ15" s="10" t="s">
        <v>435</v>
      </c>
      <c r="AK15" s="10" t="s">
        <v>443</v>
      </c>
      <c r="AL15" s="2" t="s">
        <v>443</v>
      </c>
      <c r="AM15" s="2" t="s">
        <v>443</v>
      </c>
      <c r="AN15" s="2" t="s">
        <v>443</v>
      </c>
      <c r="AO15" s="2" t="s">
        <v>435</v>
      </c>
      <c r="AP15" s="4"/>
      <c r="AQ15" s="4"/>
      <c r="AR15" s="4"/>
      <c r="AS15" s="4"/>
      <c r="AT15" s="4"/>
      <c r="AU15" s="2"/>
      <c r="AV15" s="4" t="s">
        <v>437</v>
      </c>
      <c r="AW15" s="4"/>
      <c r="AX15" s="115" t="s">
        <v>84</v>
      </c>
      <c r="AY15" s="65" t="str">
        <f t="shared" si="6"/>
        <v>5</v>
      </c>
      <c r="AZ15" s="65" t="str">
        <f t="shared" si="7"/>
        <v>2</v>
      </c>
      <c r="BA15" s="65" t="e">
        <f>#VALUE!</f>
        <v>#VALUE!</v>
      </c>
      <c r="BB15" s="65" t="e">
        <f>#VALUE!</f>
        <v>#VALUE!</v>
      </c>
      <c r="BC15" s="65" t="e">
        <f>#VALUE!</f>
        <v>#VALUE!</v>
      </c>
      <c r="BD15" s="66" t="str">
        <f t="shared" si="8"/>
        <v>2</v>
      </c>
      <c r="BE15" s="66" t="str">
        <f t="shared" si="9"/>
        <v>3</v>
      </c>
      <c r="BF15" s="66" t="str">
        <f t="shared" si="9"/>
        <v>3</v>
      </c>
      <c r="BG15" s="66" t="str">
        <f t="shared" si="10"/>
        <v>3</v>
      </c>
      <c r="BH15" s="66" t="str">
        <f t="shared" si="10"/>
        <v>3</v>
      </c>
      <c r="BI15" s="66" t="str">
        <f t="shared" si="11"/>
        <v>0</v>
      </c>
      <c r="BJ15" s="66" t="str">
        <f t="shared" si="12"/>
        <v>0</v>
      </c>
      <c r="BK15" s="66" t="str">
        <f t="shared" si="13"/>
        <v>0</v>
      </c>
      <c r="BL15" s="66" t="str">
        <f t="shared" si="14"/>
        <v>0</v>
      </c>
      <c r="BM15" s="66" t="str">
        <f t="shared" si="15"/>
        <v>4</v>
      </c>
      <c r="BN15" s="66" t="str">
        <f t="shared" si="16"/>
        <v>0</v>
      </c>
      <c r="BO15" s="66" t="str">
        <f t="shared" si="17"/>
        <v>2</v>
      </c>
      <c r="BP15" s="66" t="str">
        <f t="shared" si="18"/>
        <v>0</v>
      </c>
      <c r="BQ15" s="66" t="str">
        <f t="shared" si="19"/>
        <v>7</v>
      </c>
      <c r="BR15" s="67" t="e">
        <f t="shared" si="20"/>
        <v>#VALUE!</v>
      </c>
      <c r="BS15" s="81">
        <f t="shared" si="21"/>
        <v>30000</v>
      </c>
      <c r="BT15" s="83">
        <f t="shared" si="23"/>
        <v>4650</v>
      </c>
      <c r="BU15" s="84">
        <f t="shared" si="22"/>
        <v>25350</v>
      </c>
      <c r="BV15" s="84">
        <f t="shared" si="24"/>
        <v>10140</v>
      </c>
      <c r="BW15" s="84">
        <f t="shared" si="25"/>
        <v>15210</v>
      </c>
      <c r="BX15" s="9" t="s">
        <v>892</v>
      </c>
      <c r="BZ15" s="73"/>
    </row>
    <row r="16" spans="1:76" s="1" customFormat="1" ht="18" customHeight="1">
      <c r="A16" s="4">
        <v>14</v>
      </c>
      <c r="B16" s="5" t="s">
        <v>69</v>
      </c>
      <c r="C16" s="31" t="s">
        <v>291</v>
      </c>
      <c r="D16" s="32" t="s">
        <v>292</v>
      </c>
      <c r="E16" s="32" t="s">
        <v>293</v>
      </c>
      <c r="F16" s="6" t="s">
        <v>106</v>
      </c>
      <c r="G16" s="17" t="s">
        <v>661</v>
      </c>
      <c r="H16" s="14" t="s">
        <v>662</v>
      </c>
      <c r="I16" s="40" t="s">
        <v>662</v>
      </c>
      <c r="J16" s="39"/>
      <c r="K16" s="4" t="s">
        <v>612</v>
      </c>
      <c r="L16" s="4" t="s">
        <v>652</v>
      </c>
      <c r="M16" s="4" t="s">
        <v>664</v>
      </c>
      <c r="N16" s="10" t="str">
        <f t="shared" si="0"/>
        <v>SI</v>
      </c>
      <c r="O16" s="10" t="str">
        <f t="shared" si="1"/>
        <v>vai avanti</v>
      </c>
      <c r="P16" s="10" t="s">
        <v>434</v>
      </c>
      <c r="Q16" s="11">
        <f t="shared" si="2"/>
        <v>18</v>
      </c>
      <c r="R16" s="11">
        <v>9</v>
      </c>
      <c r="S16" s="11">
        <v>9</v>
      </c>
      <c r="T16" s="11">
        <v>7</v>
      </c>
      <c r="U16" s="11">
        <v>2</v>
      </c>
      <c r="V16" s="42">
        <f t="shared" si="3"/>
        <v>10.5</v>
      </c>
      <c r="W16" s="10" t="str">
        <f t="shared" si="4"/>
        <v>SI</v>
      </c>
      <c r="X16" s="10" t="str">
        <f t="shared" si="5"/>
        <v>Vai avanti</v>
      </c>
      <c r="Y16" s="10" t="s">
        <v>435</v>
      </c>
      <c r="Z16" s="5" t="s">
        <v>65</v>
      </c>
      <c r="AA16" s="5" t="s">
        <v>64</v>
      </c>
      <c r="AB16" s="5" t="s">
        <v>70</v>
      </c>
      <c r="AC16" s="10" t="s">
        <v>435</v>
      </c>
      <c r="AD16" s="10" t="s">
        <v>435</v>
      </c>
      <c r="AE16" s="10" t="s">
        <v>435</v>
      </c>
      <c r="AF16" s="10"/>
      <c r="AG16" s="10"/>
      <c r="AH16" s="10"/>
      <c r="AI16" s="10" t="s">
        <v>435</v>
      </c>
      <c r="AJ16" s="10" t="s">
        <v>435</v>
      </c>
      <c r="AK16" s="10" t="s">
        <v>443</v>
      </c>
      <c r="AL16" s="2" t="s">
        <v>443</v>
      </c>
      <c r="AM16" s="2" t="s">
        <v>443</v>
      </c>
      <c r="AN16" s="2" t="s">
        <v>443</v>
      </c>
      <c r="AO16" s="2" t="s">
        <v>435</v>
      </c>
      <c r="AP16" s="4"/>
      <c r="AQ16" s="4"/>
      <c r="AR16" s="4"/>
      <c r="AS16" s="4"/>
      <c r="AT16" s="4"/>
      <c r="AU16" s="2"/>
      <c r="AV16" s="4" t="s">
        <v>437</v>
      </c>
      <c r="AW16" s="4"/>
      <c r="AX16" s="115" t="s">
        <v>84</v>
      </c>
      <c r="AY16" s="65" t="str">
        <f t="shared" si="6"/>
        <v>5</v>
      </c>
      <c r="AZ16" s="65" t="str">
        <f t="shared" si="7"/>
        <v>2</v>
      </c>
      <c r="BA16" s="65" t="e">
        <f>#VALUE!</f>
        <v>#VALUE!</v>
      </c>
      <c r="BB16" s="65" t="e">
        <f>#VALUE!</f>
        <v>#VALUE!</v>
      </c>
      <c r="BC16" s="65" t="e">
        <f>#VALUE!</f>
        <v>#VALUE!</v>
      </c>
      <c r="BD16" s="66" t="str">
        <f t="shared" si="8"/>
        <v>2</v>
      </c>
      <c r="BE16" s="66" t="str">
        <f t="shared" si="9"/>
        <v>3</v>
      </c>
      <c r="BF16" s="66" t="str">
        <f t="shared" si="9"/>
        <v>3</v>
      </c>
      <c r="BG16" s="66" t="str">
        <f t="shared" si="10"/>
        <v>3</v>
      </c>
      <c r="BH16" s="66" t="str">
        <f t="shared" si="10"/>
        <v>3</v>
      </c>
      <c r="BI16" s="66" t="str">
        <f t="shared" si="11"/>
        <v>0</v>
      </c>
      <c r="BJ16" s="66" t="str">
        <f t="shared" si="12"/>
        <v>0</v>
      </c>
      <c r="BK16" s="66" t="str">
        <f t="shared" si="13"/>
        <v>0</v>
      </c>
      <c r="BL16" s="66" t="str">
        <f t="shared" si="14"/>
        <v>0</v>
      </c>
      <c r="BM16" s="66" t="str">
        <f t="shared" si="15"/>
        <v>4</v>
      </c>
      <c r="BN16" s="66" t="str">
        <f t="shared" si="16"/>
        <v>0</v>
      </c>
      <c r="BO16" s="66" t="str">
        <f t="shared" si="17"/>
        <v>2</v>
      </c>
      <c r="BP16" s="66" t="str">
        <f t="shared" si="18"/>
        <v>0</v>
      </c>
      <c r="BQ16" s="66" t="str">
        <f t="shared" si="19"/>
        <v>7</v>
      </c>
      <c r="BR16" s="67" t="e">
        <f t="shared" si="20"/>
        <v>#VALUE!</v>
      </c>
      <c r="BS16" s="81">
        <f t="shared" si="21"/>
        <v>30000</v>
      </c>
      <c r="BT16" s="83">
        <f t="shared" si="23"/>
        <v>4650</v>
      </c>
      <c r="BU16" s="84">
        <f t="shared" si="22"/>
        <v>25350</v>
      </c>
      <c r="BV16" s="84">
        <f t="shared" si="24"/>
        <v>10140</v>
      </c>
      <c r="BW16" s="84">
        <f t="shared" si="25"/>
        <v>15210</v>
      </c>
      <c r="BX16" s="9" t="s">
        <v>892</v>
      </c>
    </row>
    <row r="17" spans="1:76" s="1" customFormat="1" ht="18" customHeight="1">
      <c r="A17" s="4">
        <v>15</v>
      </c>
      <c r="B17" s="5" t="s">
        <v>406</v>
      </c>
      <c r="C17" s="31" t="s">
        <v>88</v>
      </c>
      <c r="D17" s="32" t="s">
        <v>104</v>
      </c>
      <c r="E17" s="32" t="s">
        <v>105</v>
      </c>
      <c r="F17" s="6" t="s">
        <v>106</v>
      </c>
      <c r="G17" s="16" t="s">
        <v>107</v>
      </c>
      <c r="H17" s="12" t="s">
        <v>108</v>
      </c>
      <c r="I17" s="33" t="s">
        <v>607</v>
      </c>
      <c r="J17" s="63"/>
      <c r="K17" s="64" t="s">
        <v>474</v>
      </c>
      <c r="L17" s="5" t="s">
        <v>608</v>
      </c>
      <c r="M17" s="64" t="s">
        <v>609</v>
      </c>
      <c r="N17" s="10" t="str">
        <f t="shared" si="0"/>
        <v>SI</v>
      </c>
      <c r="O17" s="10" t="str">
        <f t="shared" si="1"/>
        <v>vai avanti</v>
      </c>
      <c r="P17" s="2" t="s">
        <v>457</v>
      </c>
      <c r="Q17" s="11">
        <f t="shared" si="2"/>
        <v>17</v>
      </c>
      <c r="R17" s="11">
        <v>8</v>
      </c>
      <c r="S17" s="11">
        <v>9</v>
      </c>
      <c r="T17" s="11">
        <v>6</v>
      </c>
      <c r="U17" s="11">
        <v>2</v>
      </c>
      <c r="V17" s="42">
        <f t="shared" si="3"/>
        <v>8.5</v>
      </c>
      <c r="W17" s="10" t="str">
        <f t="shared" si="4"/>
        <v>SI</v>
      </c>
      <c r="X17" s="10" t="str">
        <f t="shared" si="5"/>
        <v>Vai avanti</v>
      </c>
      <c r="Y17" s="2" t="s">
        <v>443</v>
      </c>
      <c r="Z17" s="2" t="s">
        <v>74</v>
      </c>
      <c r="AA17" s="2" t="s">
        <v>70</v>
      </c>
      <c r="AB17" s="2"/>
      <c r="AC17" s="2" t="s">
        <v>443</v>
      </c>
      <c r="AD17" s="2" t="s">
        <v>443</v>
      </c>
      <c r="AE17" s="2" t="s">
        <v>435</v>
      </c>
      <c r="AF17" s="2"/>
      <c r="AG17" s="2"/>
      <c r="AH17" s="2"/>
      <c r="AI17" s="2" t="s">
        <v>435</v>
      </c>
      <c r="AJ17" s="2" t="s">
        <v>435</v>
      </c>
      <c r="AK17" s="2" t="s">
        <v>435</v>
      </c>
      <c r="AL17" s="2" t="s">
        <v>443</v>
      </c>
      <c r="AM17" s="2" t="s">
        <v>443</v>
      </c>
      <c r="AN17" s="2" t="s">
        <v>443</v>
      </c>
      <c r="AO17" s="2" t="s">
        <v>435</v>
      </c>
      <c r="AP17" s="4"/>
      <c r="AQ17" s="4"/>
      <c r="AR17" s="4"/>
      <c r="AS17" s="4"/>
      <c r="AT17" s="4"/>
      <c r="AU17" s="2" t="s">
        <v>437</v>
      </c>
      <c r="AV17" s="2"/>
      <c r="AW17" s="2"/>
      <c r="AX17" s="116" t="s">
        <v>84</v>
      </c>
      <c r="AY17" s="65" t="str">
        <f t="shared" si="6"/>
        <v>5</v>
      </c>
      <c r="AZ17" s="65" t="str">
        <f t="shared" si="7"/>
        <v>0</v>
      </c>
      <c r="BA17" s="65" t="e">
        <f>#VALUE!</f>
        <v>#VALUE!</v>
      </c>
      <c r="BB17" s="65" t="e">
        <f>#VALUE!</f>
        <v>#VALUE!</v>
      </c>
      <c r="BC17" s="65" t="e">
        <f>#VALUE!</f>
        <v>#VALUE!</v>
      </c>
      <c r="BD17" s="66" t="str">
        <f t="shared" si="8"/>
        <v>0</v>
      </c>
      <c r="BE17" s="66" t="str">
        <f t="shared" si="9"/>
        <v>0</v>
      </c>
      <c r="BF17" s="66" t="str">
        <f t="shared" si="9"/>
        <v>3</v>
      </c>
      <c r="BG17" s="66" t="str">
        <f t="shared" si="10"/>
        <v>3</v>
      </c>
      <c r="BH17" s="66" t="str">
        <f t="shared" si="10"/>
        <v>3</v>
      </c>
      <c r="BI17" s="66" t="str">
        <f t="shared" si="11"/>
        <v>4</v>
      </c>
      <c r="BJ17" s="66" t="str">
        <f t="shared" si="12"/>
        <v>0</v>
      </c>
      <c r="BK17" s="66" t="str">
        <f t="shared" si="13"/>
        <v>0</v>
      </c>
      <c r="BL17" s="66" t="str">
        <f t="shared" si="14"/>
        <v>0</v>
      </c>
      <c r="BM17" s="66" t="str">
        <f t="shared" si="15"/>
        <v>4</v>
      </c>
      <c r="BN17" s="66" t="str">
        <f t="shared" si="16"/>
        <v>3</v>
      </c>
      <c r="BO17" s="66" t="str">
        <f t="shared" si="17"/>
        <v>0</v>
      </c>
      <c r="BP17" s="66" t="str">
        <f t="shared" si="18"/>
        <v>0</v>
      </c>
      <c r="BQ17" s="66" t="str">
        <f t="shared" si="19"/>
        <v>7</v>
      </c>
      <c r="BR17" s="67" t="e">
        <f t="shared" si="20"/>
        <v>#VALUE!</v>
      </c>
      <c r="BS17" s="81">
        <f t="shared" si="21"/>
        <v>25000</v>
      </c>
      <c r="BT17" s="83">
        <f t="shared" si="23"/>
        <v>3875</v>
      </c>
      <c r="BU17" s="84">
        <f t="shared" si="22"/>
        <v>21125</v>
      </c>
      <c r="BV17" s="84">
        <f t="shared" si="24"/>
        <v>8450</v>
      </c>
      <c r="BW17" s="84">
        <f t="shared" si="25"/>
        <v>12675</v>
      </c>
      <c r="BX17" s="9" t="s">
        <v>892</v>
      </c>
    </row>
    <row r="18" spans="1:76" s="1" customFormat="1" ht="18" customHeight="1">
      <c r="A18" s="4">
        <v>16</v>
      </c>
      <c r="B18" s="5" t="s">
        <v>406</v>
      </c>
      <c r="C18" s="31" t="s">
        <v>89</v>
      </c>
      <c r="D18" s="32" t="s">
        <v>109</v>
      </c>
      <c r="E18" s="32" t="s">
        <v>110</v>
      </c>
      <c r="F18" s="6" t="s">
        <v>106</v>
      </c>
      <c r="G18" s="16" t="s">
        <v>111</v>
      </c>
      <c r="H18" s="12" t="s">
        <v>112</v>
      </c>
      <c r="I18" s="33" t="s">
        <v>113</v>
      </c>
      <c r="J18" s="63"/>
      <c r="K18" s="64" t="s">
        <v>450</v>
      </c>
      <c r="L18" s="5" t="s">
        <v>610</v>
      </c>
      <c r="M18" s="64" t="s">
        <v>611</v>
      </c>
      <c r="N18" s="10" t="str">
        <f t="shared" si="0"/>
        <v>SI</v>
      </c>
      <c r="O18" s="10" t="str">
        <f t="shared" si="1"/>
        <v>vai avanti</v>
      </c>
      <c r="P18" s="2" t="s">
        <v>434</v>
      </c>
      <c r="Q18" s="11">
        <f t="shared" si="2"/>
        <v>20</v>
      </c>
      <c r="R18" s="11">
        <v>10</v>
      </c>
      <c r="S18" s="11">
        <v>10</v>
      </c>
      <c r="T18" s="11">
        <v>6</v>
      </c>
      <c r="U18" s="11">
        <v>2</v>
      </c>
      <c r="V18" s="42">
        <f t="shared" si="3"/>
        <v>10</v>
      </c>
      <c r="W18" s="10" t="str">
        <f t="shared" si="4"/>
        <v>SI</v>
      </c>
      <c r="X18" s="10" t="str">
        <f t="shared" si="5"/>
        <v>Vai avanti</v>
      </c>
      <c r="Y18" s="2" t="s">
        <v>443</v>
      </c>
      <c r="Z18" s="2" t="s">
        <v>74</v>
      </c>
      <c r="AA18" s="2" t="s">
        <v>70</v>
      </c>
      <c r="AB18" s="2"/>
      <c r="AC18" s="2" t="s">
        <v>443</v>
      </c>
      <c r="AD18" s="2" t="s">
        <v>443</v>
      </c>
      <c r="AE18" s="2" t="s">
        <v>435</v>
      </c>
      <c r="AF18" s="2"/>
      <c r="AG18" s="2"/>
      <c r="AH18" s="2"/>
      <c r="AI18" s="2" t="s">
        <v>435</v>
      </c>
      <c r="AJ18" s="2" t="s">
        <v>435</v>
      </c>
      <c r="AK18" s="2" t="s">
        <v>435</v>
      </c>
      <c r="AL18" s="2" t="s">
        <v>443</v>
      </c>
      <c r="AM18" s="2" t="s">
        <v>443</v>
      </c>
      <c r="AN18" s="2" t="s">
        <v>435</v>
      </c>
      <c r="AO18" s="2" t="s">
        <v>443</v>
      </c>
      <c r="AP18" s="4"/>
      <c r="AQ18" s="4"/>
      <c r="AR18" s="4"/>
      <c r="AS18" s="4"/>
      <c r="AT18" s="4"/>
      <c r="AU18" s="2" t="s">
        <v>437</v>
      </c>
      <c r="AV18" s="10"/>
      <c r="AW18" s="10"/>
      <c r="AX18" s="116" t="s">
        <v>84</v>
      </c>
      <c r="AY18" s="65" t="str">
        <f t="shared" si="6"/>
        <v>7</v>
      </c>
      <c r="AZ18" s="65" t="str">
        <f t="shared" si="7"/>
        <v>0</v>
      </c>
      <c r="BA18" s="65" t="e">
        <f>#VALUE!</f>
        <v>#VALUE!</v>
      </c>
      <c r="BB18" s="65" t="e">
        <f>#VALUE!</f>
        <v>#VALUE!</v>
      </c>
      <c r="BC18" s="65" t="e">
        <f>#VALUE!</f>
        <v>#VALUE!</v>
      </c>
      <c r="BD18" s="66" t="str">
        <f t="shared" si="8"/>
        <v>0</v>
      </c>
      <c r="BE18" s="66" t="str">
        <f t="shared" si="9"/>
        <v>0</v>
      </c>
      <c r="BF18" s="66" t="str">
        <f t="shared" si="9"/>
        <v>3</v>
      </c>
      <c r="BG18" s="66" t="str">
        <f t="shared" si="10"/>
        <v>3</v>
      </c>
      <c r="BH18" s="66" t="str">
        <f t="shared" si="10"/>
        <v>3</v>
      </c>
      <c r="BI18" s="66" t="str">
        <f t="shared" si="11"/>
        <v>4</v>
      </c>
      <c r="BJ18" s="66" t="str">
        <f t="shared" si="12"/>
        <v>0</v>
      </c>
      <c r="BK18" s="66" t="str">
        <f t="shared" si="13"/>
        <v>0</v>
      </c>
      <c r="BL18" s="66" t="str">
        <f t="shared" si="14"/>
        <v>3</v>
      </c>
      <c r="BM18" s="66" t="str">
        <f t="shared" si="15"/>
        <v>0</v>
      </c>
      <c r="BN18" s="66" t="str">
        <f t="shared" si="16"/>
        <v>3</v>
      </c>
      <c r="BO18" s="66" t="str">
        <f t="shared" si="17"/>
        <v>0</v>
      </c>
      <c r="BP18" s="66" t="str">
        <f t="shared" si="18"/>
        <v>0</v>
      </c>
      <c r="BQ18" s="66" t="str">
        <f t="shared" si="19"/>
        <v>7</v>
      </c>
      <c r="BR18" s="67" t="e">
        <f t="shared" si="20"/>
        <v>#VALUE!</v>
      </c>
      <c r="BS18" s="81">
        <f t="shared" si="21"/>
        <v>25000</v>
      </c>
      <c r="BT18" s="83">
        <f t="shared" si="23"/>
        <v>3875</v>
      </c>
      <c r="BU18" s="84">
        <f t="shared" si="22"/>
        <v>21125</v>
      </c>
      <c r="BV18" s="84">
        <f t="shared" si="24"/>
        <v>8450</v>
      </c>
      <c r="BW18" s="84">
        <f t="shared" si="25"/>
        <v>12675</v>
      </c>
      <c r="BX18" s="9" t="s">
        <v>892</v>
      </c>
    </row>
    <row r="19" spans="1:76" s="1" customFormat="1" ht="18" customHeight="1">
      <c r="A19" s="4">
        <v>17</v>
      </c>
      <c r="B19" s="5" t="s">
        <v>406</v>
      </c>
      <c r="C19" s="31" t="s">
        <v>90</v>
      </c>
      <c r="D19" s="32" t="s">
        <v>114</v>
      </c>
      <c r="E19" s="32" t="s">
        <v>115</v>
      </c>
      <c r="F19" s="6" t="s">
        <v>106</v>
      </c>
      <c r="G19" s="16" t="s">
        <v>116</v>
      </c>
      <c r="H19" s="12" t="s">
        <v>117</v>
      </c>
      <c r="I19" s="33" t="s">
        <v>615</v>
      </c>
      <c r="J19" s="63"/>
      <c r="K19" s="64" t="s">
        <v>445</v>
      </c>
      <c r="L19" s="5" t="s">
        <v>616</v>
      </c>
      <c r="M19" s="64" t="s">
        <v>617</v>
      </c>
      <c r="N19" s="10" t="str">
        <f t="shared" si="0"/>
        <v>SI</v>
      </c>
      <c r="O19" s="10" t="str">
        <f t="shared" si="1"/>
        <v>vai avanti</v>
      </c>
      <c r="P19" s="2" t="s">
        <v>434</v>
      </c>
      <c r="Q19" s="11">
        <f t="shared" si="2"/>
        <v>21</v>
      </c>
      <c r="R19" s="11">
        <v>12</v>
      </c>
      <c r="S19" s="11">
        <v>9</v>
      </c>
      <c r="T19" s="11">
        <v>5</v>
      </c>
      <c r="U19" s="11">
        <v>2</v>
      </c>
      <c r="V19" s="42">
        <f t="shared" si="3"/>
        <v>8.75</v>
      </c>
      <c r="W19" s="10" t="str">
        <f t="shared" si="4"/>
        <v>SI</v>
      </c>
      <c r="X19" s="10" t="str">
        <f t="shared" si="5"/>
        <v>Vai avanti</v>
      </c>
      <c r="Y19" s="2" t="s">
        <v>443</v>
      </c>
      <c r="Z19" s="2" t="s">
        <v>68</v>
      </c>
      <c r="AA19" s="2" t="s">
        <v>67</v>
      </c>
      <c r="AB19" s="2"/>
      <c r="AC19" s="2" t="s">
        <v>443</v>
      </c>
      <c r="AD19" s="2" t="s">
        <v>443</v>
      </c>
      <c r="AE19" s="2" t="s">
        <v>435</v>
      </c>
      <c r="AF19" s="2"/>
      <c r="AG19" s="2"/>
      <c r="AH19" s="2"/>
      <c r="AI19" s="2" t="s">
        <v>435</v>
      </c>
      <c r="AJ19" s="2" t="s">
        <v>435</v>
      </c>
      <c r="AK19" s="2" t="s">
        <v>435</v>
      </c>
      <c r="AL19" s="2" t="s">
        <v>443</v>
      </c>
      <c r="AM19" s="2" t="s">
        <v>443</v>
      </c>
      <c r="AN19" s="2" t="s">
        <v>435</v>
      </c>
      <c r="AO19" s="2" t="s">
        <v>443</v>
      </c>
      <c r="AP19" s="4"/>
      <c r="AQ19" s="4"/>
      <c r="AR19" s="4"/>
      <c r="AS19" s="4"/>
      <c r="AT19" s="4"/>
      <c r="AU19" s="2" t="s">
        <v>437</v>
      </c>
      <c r="AV19" s="10"/>
      <c r="AW19" s="10"/>
      <c r="AX19" s="116" t="s">
        <v>84</v>
      </c>
      <c r="AY19" s="65" t="str">
        <f t="shared" si="6"/>
        <v>5</v>
      </c>
      <c r="AZ19" s="65" t="str">
        <f t="shared" si="7"/>
        <v>0</v>
      </c>
      <c r="BA19" s="65" t="e">
        <f>#VALUE!</f>
        <v>#VALUE!</v>
      </c>
      <c r="BB19" s="65" t="e">
        <f>#VALUE!</f>
        <v>#VALUE!</v>
      </c>
      <c r="BC19" s="65" t="e">
        <f>#VALUE!</f>
        <v>#VALUE!</v>
      </c>
      <c r="BD19" s="66" t="str">
        <f t="shared" si="8"/>
        <v>0</v>
      </c>
      <c r="BE19" s="66" t="str">
        <f t="shared" si="9"/>
        <v>0</v>
      </c>
      <c r="BF19" s="66" t="str">
        <f t="shared" si="9"/>
        <v>3</v>
      </c>
      <c r="BG19" s="66" t="str">
        <f t="shared" si="10"/>
        <v>3</v>
      </c>
      <c r="BH19" s="66" t="str">
        <f t="shared" si="10"/>
        <v>3</v>
      </c>
      <c r="BI19" s="66" t="str">
        <f t="shared" si="11"/>
        <v>4</v>
      </c>
      <c r="BJ19" s="66" t="str">
        <f t="shared" si="12"/>
        <v>0</v>
      </c>
      <c r="BK19" s="66" t="str">
        <f t="shared" si="13"/>
        <v>0</v>
      </c>
      <c r="BL19" s="66" t="str">
        <f t="shared" si="14"/>
        <v>3</v>
      </c>
      <c r="BM19" s="66" t="str">
        <f t="shared" si="15"/>
        <v>0</v>
      </c>
      <c r="BN19" s="66" t="str">
        <f t="shared" si="16"/>
        <v>3</v>
      </c>
      <c r="BO19" s="66" t="str">
        <f t="shared" si="17"/>
        <v>0</v>
      </c>
      <c r="BP19" s="66" t="str">
        <f t="shared" si="18"/>
        <v>0</v>
      </c>
      <c r="BQ19" s="66" t="str">
        <f t="shared" si="19"/>
        <v>7</v>
      </c>
      <c r="BR19" s="67" t="e">
        <f t="shared" si="20"/>
        <v>#VALUE!</v>
      </c>
      <c r="BS19" s="81">
        <f t="shared" si="21"/>
        <v>25000</v>
      </c>
      <c r="BT19" s="83">
        <f t="shared" si="23"/>
        <v>3875</v>
      </c>
      <c r="BU19" s="84">
        <f t="shared" si="22"/>
        <v>21125</v>
      </c>
      <c r="BV19" s="84">
        <f t="shared" si="24"/>
        <v>8450</v>
      </c>
      <c r="BW19" s="84">
        <f t="shared" si="25"/>
        <v>12675</v>
      </c>
      <c r="BX19" s="9" t="s">
        <v>892</v>
      </c>
    </row>
    <row r="20" spans="1:76" s="1" customFormat="1" ht="18" customHeight="1">
      <c r="A20" s="4">
        <v>18</v>
      </c>
      <c r="B20" s="5" t="s">
        <v>406</v>
      </c>
      <c r="C20" s="34" t="s">
        <v>91</v>
      </c>
      <c r="D20" s="35" t="s">
        <v>118</v>
      </c>
      <c r="E20" s="35" t="s">
        <v>119</v>
      </c>
      <c r="F20" s="7" t="s">
        <v>106</v>
      </c>
      <c r="G20" s="16" t="s">
        <v>120</v>
      </c>
      <c r="H20" s="13" t="s">
        <v>121</v>
      </c>
      <c r="I20" s="36" t="s">
        <v>122</v>
      </c>
      <c r="J20" s="63"/>
      <c r="K20" s="64" t="s">
        <v>612</v>
      </c>
      <c r="L20" s="5" t="s">
        <v>613</v>
      </c>
      <c r="M20" s="64" t="s">
        <v>614</v>
      </c>
      <c r="N20" s="10" t="str">
        <f t="shared" si="0"/>
        <v>SI</v>
      </c>
      <c r="O20" s="10" t="str">
        <f t="shared" si="1"/>
        <v>vai avanti</v>
      </c>
      <c r="P20" s="2" t="s">
        <v>434</v>
      </c>
      <c r="Q20" s="11">
        <f t="shared" si="2"/>
        <v>25</v>
      </c>
      <c r="R20" s="11">
        <v>13</v>
      </c>
      <c r="S20" s="11">
        <v>12</v>
      </c>
      <c r="T20" s="11">
        <v>5</v>
      </c>
      <c r="U20" s="11">
        <v>2</v>
      </c>
      <c r="V20" s="42">
        <f t="shared" si="3"/>
        <v>10.416666666666666</v>
      </c>
      <c r="W20" s="10" t="str">
        <f t="shared" si="4"/>
        <v>SI</v>
      </c>
      <c r="X20" s="10" t="str">
        <f t="shared" si="5"/>
        <v>Vai avanti</v>
      </c>
      <c r="Y20" s="2" t="s">
        <v>443</v>
      </c>
      <c r="Z20" s="2" t="s">
        <v>74</v>
      </c>
      <c r="AA20" s="2"/>
      <c r="AB20" s="2"/>
      <c r="AC20" s="2" t="s">
        <v>443</v>
      </c>
      <c r="AD20" s="2" t="s">
        <v>443</v>
      </c>
      <c r="AE20" s="2" t="s">
        <v>435</v>
      </c>
      <c r="AF20" s="2"/>
      <c r="AG20" s="2"/>
      <c r="AH20" s="2"/>
      <c r="AI20" s="2" t="s">
        <v>435</v>
      </c>
      <c r="AJ20" s="2" t="s">
        <v>435</v>
      </c>
      <c r="AK20" s="2" t="s">
        <v>435</v>
      </c>
      <c r="AL20" s="2" t="s">
        <v>443</v>
      </c>
      <c r="AM20" s="2" t="s">
        <v>443</v>
      </c>
      <c r="AN20" s="2" t="s">
        <v>443</v>
      </c>
      <c r="AO20" s="2" t="s">
        <v>435</v>
      </c>
      <c r="AP20" s="4"/>
      <c r="AQ20" s="4"/>
      <c r="AR20" s="4"/>
      <c r="AS20" s="4"/>
      <c r="AT20" s="4"/>
      <c r="AU20" s="2" t="s">
        <v>437</v>
      </c>
      <c r="AV20" s="10"/>
      <c r="AW20" s="10"/>
      <c r="AX20" s="116" t="s">
        <v>84</v>
      </c>
      <c r="AY20" s="65" t="str">
        <f t="shared" si="6"/>
        <v>5</v>
      </c>
      <c r="AZ20" s="65" t="str">
        <f t="shared" si="7"/>
        <v>0</v>
      </c>
      <c r="BA20" s="65" t="e">
        <f>#VALUE!</f>
        <v>#VALUE!</v>
      </c>
      <c r="BB20" s="65" t="e">
        <f>#VALUE!</f>
        <v>#VALUE!</v>
      </c>
      <c r="BC20" s="65" t="e">
        <f>#VALUE!</f>
        <v>#VALUE!</v>
      </c>
      <c r="BD20" s="66" t="str">
        <f t="shared" si="8"/>
        <v>0</v>
      </c>
      <c r="BE20" s="66" t="str">
        <f t="shared" si="9"/>
        <v>0</v>
      </c>
      <c r="BF20" s="66" t="str">
        <f t="shared" si="9"/>
        <v>3</v>
      </c>
      <c r="BG20" s="66" t="str">
        <f t="shared" si="10"/>
        <v>3</v>
      </c>
      <c r="BH20" s="66" t="str">
        <f t="shared" si="10"/>
        <v>3</v>
      </c>
      <c r="BI20" s="66" t="str">
        <f t="shared" si="11"/>
        <v>4</v>
      </c>
      <c r="BJ20" s="66" t="str">
        <f t="shared" si="12"/>
        <v>0</v>
      </c>
      <c r="BK20" s="66" t="str">
        <f t="shared" si="13"/>
        <v>0</v>
      </c>
      <c r="BL20" s="66" t="str">
        <f t="shared" si="14"/>
        <v>0</v>
      </c>
      <c r="BM20" s="66" t="str">
        <f t="shared" si="15"/>
        <v>4</v>
      </c>
      <c r="BN20" s="66" t="str">
        <f t="shared" si="16"/>
        <v>3</v>
      </c>
      <c r="BO20" s="66" t="str">
        <f t="shared" si="17"/>
        <v>0</v>
      </c>
      <c r="BP20" s="66" t="str">
        <f t="shared" si="18"/>
        <v>0</v>
      </c>
      <c r="BQ20" s="66" t="str">
        <f t="shared" si="19"/>
        <v>7</v>
      </c>
      <c r="BR20" s="67" t="e">
        <f t="shared" si="20"/>
        <v>#VALUE!</v>
      </c>
      <c r="BS20" s="81">
        <f t="shared" si="21"/>
        <v>25000</v>
      </c>
      <c r="BT20" s="83">
        <f t="shared" si="23"/>
        <v>3875</v>
      </c>
      <c r="BU20" s="84">
        <f t="shared" si="22"/>
        <v>21125</v>
      </c>
      <c r="BV20" s="84">
        <f t="shared" si="24"/>
        <v>8450</v>
      </c>
      <c r="BW20" s="84">
        <f t="shared" si="25"/>
        <v>12675</v>
      </c>
      <c r="BX20" s="9" t="s">
        <v>892</v>
      </c>
    </row>
    <row r="21" spans="1:76" s="1" customFormat="1" ht="18" customHeight="1">
      <c r="A21" s="18">
        <v>1</v>
      </c>
      <c r="B21" s="19" t="s">
        <v>69</v>
      </c>
      <c r="C21" s="118" t="s">
        <v>882</v>
      </c>
      <c r="D21" s="118" t="s">
        <v>832</v>
      </c>
      <c r="E21" s="118" t="s">
        <v>284</v>
      </c>
      <c r="F21" s="119" t="s">
        <v>106</v>
      </c>
      <c r="G21" s="120"/>
      <c r="H21" s="121" t="s">
        <v>833</v>
      </c>
      <c r="I21" s="122" t="s">
        <v>624</v>
      </c>
      <c r="J21" s="38"/>
      <c r="K21" s="27" t="s">
        <v>445</v>
      </c>
      <c r="L21" s="27" t="s">
        <v>834</v>
      </c>
      <c r="M21" s="27" t="s">
        <v>625</v>
      </c>
      <c r="N21" s="20" t="str">
        <f t="shared" si="0"/>
        <v>SI</v>
      </c>
      <c r="O21" s="20" t="str">
        <f t="shared" si="1"/>
        <v>vai avanti</v>
      </c>
      <c r="P21" s="18" t="s">
        <v>435</v>
      </c>
      <c r="Q21" s="21">
        <v>18</v>
      </c>
      <c r="R21" s="21">
        <v>10</v>
      </c>
      <c r="S21" s="21">
        <v>8</v>
      </c>
      <c r="T21" s="21">
        <v>7</v>
      </c>
      <c r="U21" s="21">
        <v>2</v>
      </c>
      <c r="V21" s="22">
        <f t="shared" si="3"/>
        <v>10.5</v>
      </c>
      <c r="W21" s="20" t="str">
        <f t="shared" si="4"/>
        <v>SI</v>
      </c>
      <c r="X21" s="20" t="str">
        <f t="shared" si="5"/>
        <v>Vai avanti</v>
      </c>
      <c r="Y21" s="20" t="s">
        <v>435</v>
      </c>
      <c r="Z21" s="19" t="s">
        <v>65</v>
      </c>
      <c r="AA21" s="19" t="s">
        <v>65</v>
      </c>
      <c r="AB21" s="19" t="s">
        <v>70</v>
      </c>
      <c r="AC21" s="20" t="s">
        <v>435</v>
      </c>
      <c r="AD21" s="20" t="s">
        <v>435</v>
      </c>
      <c r="AE21" s="20" t="s">
        <v>435</v>
      </c>
      <c r="AF21" s="20"/>
      <c r="AG21" s="20"/>
      <c r="AH21" s="20"/>
      <c r="AI21" s="20" t="s">
        <v>435</v>
      </c>
      <c r="AJ21" s="20" t="s">
        <v>435</v>
      </c>
      <c r="AK21" s="20" t="s">
        <v>443</v>
      </c>
      <c r="AL21" s="23" t="s">
        <v>443</v>
      </c>
      <c r="AM21" s="23" t="s">
        <v>443</v>
      </c>
      <c r="AN21" s="23" t="s">
        <v>443</v>
      </c>
      <c r="AO21" s="23" t="s">
        <v>435</v>
      </c>
      <c r="AP21" s="18"/>
      <c r="AQ21" s="18"/>
      <c r="AR21" s="18"/>
      <c r="AS21" s="18"/>
      <c r="AT21" s="18"/>
      <c r="AU21" s="23"/>
      <c r="AV21" s="18" t="s">
        <v>437</v>
      </c>
      <c r="AW21" s="18"/>
      <c r="AX21" s="18" t="s">
        <v>817</v>
      </c>
      <c r="AY21" s="24" t="str">
        <f>IF(V21=10,"7",IF(V21&gt;12,"Escluso",IF(V21&lt;8,"Escluso","5")))</f>
        <v>5</v>
      </c>
      <c r="AZ21" s="24" t="str">
        <f t="shared" si="7"/>
        <v>2</v>
      </c>
      <c r="BA21" s="24" t="e">
        <f>#VALUE!</f>
        <v>#VALUE!</v>
      </c>
      <c r="BB21" s="24" t="e">
        <f>#VALUE!</f>
        <v>#VALUE!</v>
      </c>
      <c r="BC21" s="24" t="e">
        <f>#VALUE!</f>
        <v>#VALUE!</v>
      </c>
      <c r="BD21" s="25" t="str">
        <f t="shared" si="8"/>
        <v>2</v>
      </c>
      <c r="BE21" s="25" t="str">
        <f t="shared" si="9"/>
        <v>3</v>
      </c>
      <c r="BF21" s="25" t="str">
        <f t="shared" si="9"/>
        <v>3</v>
      </c>
      <c r="BG21" s="25" t="str">
        <f t="shared" si="10"/>
        <v>3</v>
      </c>
      <c r="BH21" s="25" t="str">
        <f t="shared" si="10"/>
        <v>3</v>
      </c>
      <c r="BI21" s="25" t="str">
        <f t="shared" si="11"/>
        <v>0</v>
      </c>
      <c r="BJ21" s="25" t="str">
        <f t="shared" si="12"/>
        <v>0</v>
      </c>
      <c r="BK21" s="25" t="str">
        <f t="shared" si="13"/>
        <v>0</v>
      </c>
      <c r="BL21" s="25" t="str">
        <f t="shared" si="14"/>
        <v>0</v>
      </c>
      <c r="BM21" s="25" t="str">
        <f t="shared" si="15"/>
        <v>4</v>
      </c>
      <c r="BN21" s="25" t="str">
        <f t="shared" si="16"/>
        <v>0</v>
      </c>
      <c r="BO21" s="25" t="str">
        <f t="shared" si="17"/>
        <v>2</v>
      </c>
      <c r="BP21" s="25" t="str">
        <f t="shared" si="18"/>
        <v>0</v>
      </c>
      <c r="BQ21" s="25" t="str">
        <f t="shared" si="19"/>
        <v>10</v>
      </c>
      <c r="BR21" s="26" t="e">
        <f t="shared" si="20"/>
        <v>#VALUE!</v>
      </c>
      <c r="BS21" s="123">
        <f t="shared" si="21"/>
        <v>30000</v>
      </c>
      <c r="BT21" s="124">
        <f>BS21*15.5/100</f>
        <v>4650</v>
      </c>
      <c r="BU21" s="125">
        <f t="shared" si="22"/>
        <v>25350</v>
      </c>
      <c r="BV21" s="125">
        <f>BU21*40/100</f>
        <v>10140</v>
      </c>
      <c r="BW21" s="125">
        <f>BU21*60/100</f>
        <v>15210</v>
      </c>
      <c r="BX21" s="18" t="s">
        <v>921</v>
      </c>
    </row>
    <row r="22" spans="1:76" s="1" customFormat="1" ht="18" customHeight="1">
      <c r="A22" s="18">
        <v>2</v>
      </c>
      <c r="B22" s="19" t="s">
        <v>69</v>
      </c>
      <c r="C22" s="41" t="s">
        <v>835</v>
      </c>
      <c r="D22" s="118" t="s">
        <v>836</v>
      </c>
      <c r="E22" s="118" t="s">
        <v>110</v>
      </c>
      <c r="F22" s="119" t="s">
        <v>106</v>
      </c>
      <c r="G22" s="126" t="s">
        <v>837</v>
      </c>
      <c r="H22" s="121"/>
      <c r="I22" s="122"/>
      <c r="J22" s="41" t="s">
        <v>838</v>
      </c>
      <c r="K22" s="27" t="s">
        <v>839</v>
      </c>
      <c r="L22" s="27" t="s">
        <v>110</v>
      </c>
      <c r="M22" s="27" t="s">
        <v>840</v>
      </c>
      <c r="N22" s="20" t="str">
        <f t="shared" si="0"/>
        <v>SI</v>
      </c>
      <c r="O22" s="20" t="str">
        <f t="shared" si="1"/>
        <v>vai avanti</v>
      </c>
      <c r="P22" s="18" t="s">
        <v>435</v>
      </c>
      <c r="Q22" s="21">
        <v>20</v>
      </c>
      <c r="R22" s="21">
        <v>10</v>
      </c>
      <c r="S22" s="21">
        <v>10</v>
      </c>
      <c r="T22" s="21">
        <v>8</v>
      </c>
      <c r="U22" s="21">
        <v>3</v>
      </c>
      <c r="V22" s="22">
        <f t="shared" si="3"/>
        <v>8.88888888888889</v>
      </c>
      <c r="W22" s="20" t="str">
        <f t="shared" si="4"/>
        <v>SI</v>
      </c>
      <c r="X22" s="20" t="str">
        <f t="shared" si="5"/>
        <v>Vai avanti</v>
      </c>
      <c r="Y22" s="20" t="s">
        <v>435</v>
      </c>
      <c r="Z22" s="19" t="s">
        <v>66</v>
      </c>
      <c r="AA22" s="19" t="s">
        <v>419</v>
      </c>
      <c r="AB22" s="19"/>
      <c r="AC22" s="20" t="s">
        <v>443</v>
      </c>
      <c r="AD22" s="20" t="s">
        <v>435</v>
      </c>
      <c r="AE22" s="20" t="s">
        <v>435</v>
      </c>
      <c r="AF22" s="20"/>
      <c r="AG22" s="20"/>
      <c r="AH22" s="20"/>
      <c r="AI22" s="20" t="s">
        <v>435</v>
      </c>
      <c r="AJ22" s="20" t="s">
        <v>435</v>
      </c>
      <c r="AK22" s="20" t="s">
        <v>435</v>
      </c>
      <c r="AL22" s="23" t="s">
        <v>443</v>
      </c>
      <c r="AM22" s="23" t="s">
        <v>443</v>
      </c>
      <c r="AN22" s="23" t="s">
        <v>443</v>
      </c>
      <c r="AO22" s="23" t="s">
        <v>435</v>
      </c>
      <c r="AP22" s="18"/>
      <c r="AQ22" s="18"/>
      <c r="AR22" s="18"/>
      <c r="AS22" s="18"/>
      <c r="AT22" s="18"/>
      <c r="AU22" s="23"/>
      <c r="AV22" s="18" t="s">
        <v>437</v>
      </c>
      <c r="AW22" s="18"/>
      <c r="AX22" s="27" t="s">
        <v>84</v>
      </c>
      <c r="AY22" s="24" t="str">
        <f>IF(V22=10,"7",IF(V22&gt;12,"Escluso",IF(V22&lt;8,"Escluso","5")))</f>
        <v>5</v>
      </c>
      <c r="AZ22" s="24" t="str">
        <f t="shared" si="7"/>
        <v>2</v>
      </c>
      <c r="BA22" s="24" t="e">
        <f>#VALUE!</f>
        <v>#VALUE!</v>
      </c>
      <c r="BB22" s="24" t="e">
        <f>#VALUE!</f>
        <v>#VALUE!</v>
      </c>
      <c r="BC22" s="24" t="e">
        <f>#VALUE!</f>
        <v>#VALUE!</v>
      </c>
      <c r="BD22" s="25" t="str">
        <f t="shared" si="8"/>
        <v>0</v>
      </c>
      <c r="BE22" s="25" t="str">
        <f t="shared" si="9"/>
        <v>3</v>
      </c>
      <c r="BF22" s="25" t="str">
        <f t="shared" si="9"/>
        <v>3</v>
      </c>
      <c r="BG22" s="25" t="str">
        <f t="shared" si="10"/>
        <v>3</v>
      </c>
      <c r="BH22" s="25" t="str">
        <f t="shared" si="10"/>
        <v>3</v>
      </c>
      <c r="BI22" s="25" t="str">
        <f t="shared" si="11"/>
        <v>4</v>
      </c>
      <c r="BJ22" s="25" t="str">
        <f t="shared" si="12"/>
        <v>0</v>
      </c>
      <c r="BK22" s="25" t="str">
        <f t="shared" si="13"/>
        <v>0</v>
      </c>
      <c r="BL22" s="25" t="str">
        <f t="shared" si="14"/>
        <v>0</v>
      </c>
      <c r="BM22" s="25" t="str">
        <f t="shared" si="15"/>
        <v>4</v>
      </c>
      <c r="BN22" s="25" t="str">
        <f t="shared" si="16"/>
        <v>0</v>
      </c>
      <c r="BO22" s="25" t="str">
        <f t="shared" si="17"/>
        <v>2</v>
      </c>
      <c r="BP22" s="25" t="str">
        <f t="shared" si="18"/>
        <v>0</v>
      </c>
      <c r="BQ22" s="25" t="str">
        <f t="shared" si="19"/>
        <v>7</v>
      </c>
      <c r="BR22" s="26" t="e">
        <f t="shared" si="20"/>
        <v>#VALUE!</v>
      </c>
      <c r="BS22" s="123">
        <f>IF(N22="SI",IF(Q22&gt;14,IF(T22&lt;7,25000,30000),IF(T22&lt;7,25000*Q22/15,30000*Q22/15)),0)</f>
        <v>30000</v>
      </c>
      <c r="BT22" s="124">
        <f>BS22*15.5/100</f>
        <v>4650</v>
      </c>
      <c r="BU22" s="125">
        <f>BS22-BT22</f>
        <v>25350</v>
      </c>
      <c r="BV22" s="125">
        <f>BU22*40/100</f>
        <v>10140</v>
      </c>
      <c r="BW22" s="125">
        <f>BU22*60/100</f>
        <v>15210</v>
      </c>
      <c r="BX22" s="18" t="s">
        <v>922</v>
      </c>
    </row>
    <row r="23" spans="1:76" s="1" customFormat="1" ht="18" customHeight="1">
      <c r="A23" s="4">
        <v>19</v>
      </c>
      <c r="B23" s="5" t="s">
        <v>69</v>
      </c>
      <c r="C23" s="31" t="s">
        <v>294</v>
      </c>
      <c r="D23" s="32" t="s">
        <v>537</v>
      </c>
      <c r="E23" s="32" t="s">
        <v>295</v>
      </c>
      <c r="F23" s="6" t="s">
        <v>125</v>
      </c>
      <c r="G23" s="37" t="s">
        <v>538</v>
      </c>
      <c r="H23" s="14" t="s">
        <v>539</v>
      </c>
      <c r="I23" s="40" t="s">
        <v>539</v>
      </c>
      <c r="J23" s="39"/>
      <c r="K23" s="9" t="s">
        <v>540</v>
      </c>
      <c r="L23" s="9" t="s">
        <v>541</v>
      </c>
      <c r="M23" s="9" t="s">
        <v>542</v>
      </c>
      <c r="N23" s="10" t="str">
        <f t="shared" si="0"/>
        <v>SI</v>
      </c>
      <c r="O23" s="10" t="str">
        <f t="shared" si="1"/>
        <v>vai avanti</v>
      </c>
      <c r="P23" s="2" t="s">
        <v>434</v>
      </c>
      <c r="Q23" s="11">
        <f t="shared" si="2"/>
        <v>16</v>
      </c>
      <c r="R23" s="11">
        <v>10</v>
      </c>
      <c r="S23" s="11">
        <v>6</v>
      </c>
      <c r="T23" s="11">
        <v>7</v>
      </c>
      <c r="U23" s="11">
        <v>2</v>
      </c>
      <c r="V23" s="42">
        <f t="shared" si="3"/>
        <v>9.333333333333334</v>
      </c>
      <c r="W23" s="10" t="str">
        <f t="shared" si="4"/>
        <v>SI</v>
      </c>
      <c r="X23" s="10" t="str">
        <f t="shared" si="5"/>
        <v>Vai avanti</v>
      </c>
      <c r="Y23" s="2" t="s">
        <v>435</v>
      </c>
      <c r="Z23" s="5" t="s">
        <v>64</v>
      </c>
      <c r="AA23" s="5" t="s">
        <v>65</v>
      </c>
      <c r="AB23" s="5"/>
      <c r="AC23" s="2" t="s">
        <v>443</v>
      </c>
      <c r="AD23" s="2" t="s">
        <v>435</v>
      </c>
      <c r="AE23" s="2" t="s">
        <v>435</v>
      </c>
      <c r="AF23" s="2" t="s">
        <v>435</v>
      </c>
      <c r="AG23" s="2" t="s">
        <v>435</v>
      </c>
      <c r="AH23" s="2" t="s">
        <v>435</v>
      </c>
      <c r="AI23" s="2" t="s">
        <v>435</v>
      </c>
      <c r="AJ23" s="2" t="s">
        <v>435</v>
      </c>
      <c r="AK23" s="2" t="s">
        <v>435</v>
      </c>
      <c r="AL23" s="2" t="s">
        <v>443</v>
      </c>
      <c r="AM23" s="2" t="s">
        <v>443</v>
      </c>
      <c r="AN23" s="2" t="s">
        <v>435</v>
      </c>
      <c r="AO23" s="2" t="s">
        <v>443</v>
      </c>
      <c r="AP23" s="4"/>
      <c r="AQ23" s="4"/>
      <c r="AR23" s="4"/>
      <c r="AS23" s="4"/>
      <c r="AT23" s="4"/>
      <c r="AU23" s="2"/>
      <c r="AV23" s="9" t="s">
        <v>437</v>
      </c>
      <c r="AW23" s="4"/>
      <c r="AX23" s="5" t="s">
        <v>84</v>
      </c>
      <c r="AY23" s="65" t="str">
        <f t="shared" si="6"/>
        <v>5</v>
      </c>
      <c r="AZ23" s="65" t="str">
        <f t="shared" si="7"/>
        <v>2</v>
      </c>
      <c r="BA23" s="65" t="e">
        <f>#VALUE!</f>
        <v>#VALUE!</v>
      </c>
      <c r="BB23" s="65" t="e">
        <f>#VALUE!</f>
        <v>#VALUE!</v>
      </c>
      <c r="BC23" s="65" t="e">
        <f>#VALUE!</f>
        <v>#VALUE!</v>
      </c>
      <c r="BD23" s="66" t="str">
        <f t="shared" si="8"/>
        <v>0</v>
      </c>
      <c r="BE23" s="66" t="str">
        <f t="shared" si="9"/>
        <v>3</v>
      </c>
      <c r="BF23" s="66" t="str">
        <f t="shared" si="9"/>
        <v>3</v>
      </c>
      <c r="BG23" s="66" t="str">
        <f t="shared" si="10"/>
        <v>3</v>
      </c>
      <c r="BH23" s="66" t="str">
        <f t="shared" si="10"/>
        <v>3</v>
      </c>
      <c r="BI23" s="66" t="str">
        <f t="shared" si="11"/>
        <v>4</v>
      </c>
      <c r="BJ23" s="66" t="str">
        <f t="shared" si="12"/>
        <v>0</v>
      </c>
      <c r="BK23" s="66" t="str">
        <f t="shared" si="13"/>
        <v>0</v>
      </c>
      <c r="BL23" s="66" t="str">
        <f t="shared" si="14"/>
        <v>3</v>
      </c>
      <c r="BM23" s="66" t="str">
        <f t="shared" si="15"/>
        <v>0</v>
      </c>
      <c r="BN23" s="66" t="str">
        <f t="shared" si="16"/>
        <v>0</v>
      </c>
      <c r="BO23" s="66" t="str">
        <f t="shared" si="17"/>
        <v>2</v>
      </c>
      <c r="BP23" s="66" t="str">
        <f t="shared" si="18"/>
        <v>0</v>
      </c>
      <c r="BQ23" s="66" t="str">
        <f t="shared" si="19"/>
        <v>7</v>
      </c>
      <c r="BR23" s="67" t="e">
        <f t="shared" si="20"/>
        <v>#VALUE!</v>
      </c>
      <c r="BS23" s="81">
        <f t="shared" si="21"/>
        <v>30000</v>
      </c>
      <c r="BT23" s="83">
        <f t="shared" si="23"/>
        <v>4650</v>
      </c>
      <c r="BU23" s="84">
        <f t="shared" si="22"/>
        <v>25350</v>
      </c>
      <c r="BV23" s="84">
        <f t="shared" si="24"/>
        <v>10140</v>
      </c>
      <c r="BW23" s="84">
        <f t="shared" si="25"/>
        <v>15210</v>
      </c>
      <c r="BX23" s="9" t="s">
        <v>892</v>
      </c>
    </row>
    <row r="24" spans="1:76" s="1" customFormat="1" ht="18" customHeight="1">
      <c r="A24" s="4">
        <v>20</v>
      </c>
      <c r="B24" s="5" t="s">
        <v>69</v>
      </c>
      <c r="C24" s="31" t="s">
        <v>296</v>
      </c>
      <c r="D24" s="32" t="s">
        <v>297</v>
      </c>
      <c r="E24" s="32" t="s">
        <v>295</v>
      </c>
      <c r="F24" s="6" t="s">
        <v>125</v>
      </c>
      <c r="G24" s="37" t="s">
        <v>543</v>
      </c>
      <c r="H24" s="14" t="s">
        <v>544</v>
      </c>
      <c r="I24" s="40"/>
      <c r="J24" s="39"/>
      <c r="K24" s="9" t="s">
        <v>469</v>
      </c>
      <c r="L24" s="9" t="s">
        <v>545</v>
      </c>
      <c r="M24" s="9" t="s">
        <v>546</v>
      </c>
      <c r="N24" s="10" t="str">
        <f t="shared" si="0"/>
        <v>SI</v>
      </c>
      <c r="O24" s="10" t="str">
        <f t="shared" si="1"/>
        <v>vai avanti</v>
      </c>
      <c r="P24" s="2" t="s">
        <v>434</v>
      </c>
      <c r="Q24" s="11">
        <f t="shared" si="2"/>
        <v>10</v>
      </c>
      <c r="R24" s="11">
        <v>6</v>
      </c>
      <c r="S24" s="11">
        <v>4</v>
      </c>
      <c r="T24" s="11">
        <v>6</v>
      </c>
      <c r="U24" s="11">
        <v>1</v>
      </c>
      <c r="V24" s="42">
        <f t="shared" si="3"/>
        <v>10</v>
      </c>
      <c r="W24" s="10" t="str">
        <f t="shared" si="4"/>
        <v>SI</v>
      </c>
      <c r="X24" s="10" t="str">
        <f t="shared" si="5"/>
        <v>Vai avanti</v>
      </c>
      <c r="Y24" s="2" t="s">
        <v>435</v>
      </c>
      <c r="Z24" s="5" t="s">
        <v>64</v>
      </c>
      <c r="AA24" s="5"/>
      <c r="AB24" s="5"/>
      <c r="AC24" s="2" t="s">
        <v>443</v>
      </c>
      <c r="AD24" s="2" t="s">
        <v>435</v>
      </c>
      <c r="AE24" s="2" t="s">
        <v>435</v>
      </c>
      <c r="AF24" s="2" t="s">
        <v>435</v>
      </c>
      <c r="AG24" s="2" t="s">
        <v>435</v>
      </c>
      <c r="AH24" s="2" t="s">
        <v>435</v>
      </c>
      <c r="AI24" s="2" t="s">
        <v>435</v>
      </c>
      <c r="AJ24" s="2" t="s">
        <v>435</v>
      </c>
      <c r="AK24" s="2" t="s">
        <v>435</v>
      </c>
      <c r="AL24" s="2" t="s">
        <v>443</v>
      </c>
      <c r="AM24" s="2" t="s">
        <v>443</v>
      </c>
      <c r="AN24" s="2" t="s">
        <v>443</v>
      </c>
      <c r="AO24" s="2" t="s">
        <v>435</v>
      </c>
      <c r="AP24" s="4"/>
      <c r="AQ24" s="4"/>
      <c r="AR24" s="4"/>
      <c r="AS24" s="4"/>
      <c r="AT24" s="4"/>
      <c r="AU24" s="2"/>
      <c r="AV24" s="9" t="s">
        <v>437</v>
      </c>
      <c r="AW24" s="4"/>
      <c r="AX24" s="5" t="s">
        <v>84</v>
      </c>
      <c r="AY24" s="65" t="str">
        <f t="shared" si="6"/>
        <v>7</v>
      </c>
      <c r="AZ24" s="65" t="str">
        <f t="shared" si="7"/>
        <v>2</v>
      </c>
      <c r="BA24" s="65" t="e">
        <f>#VALUE!</f>
        <v>#VALUE!</v>
      </c>
      <c r="BB24" s="65" t="e">
        <f>#VALUE!</f>
        <v>#VALUE!</v>
      </c>
      <c r="BC24" s="65" t="e">
        <f>#VALUE!</f>
        <v>#VALUE!</v>
      </c>
      <c r="BD24" s="66" t="str">
        <f t="shared" si="8"/>
        <v>0</v>
      </c>
      <c r="BE24" s="66" t="str">
        <f t="shared" si="9"/>
        <v>3</v>
      </c>
      <c r="BF24" s="66" t="str">
        <f t="shared" si="9"/>
        <v>3</v>
      </c>
      <c r="BG24" s="66" t="str">
        <f t="shared" si="10"/>
        <v>3</v>
      </c>
      <c r="BH24" s="66" t="str">
        <f t="shared" si="10"/>
        <v>3</v>
      </c>
      <c r="BI24" s="66" t="str">
        <f t="shared" si="11"/>
        <v>4</v>
      </c>
      <c r="BJ24" s="66" t="str">
        <f t="shared" si="12"/>
        <v>0</v>
      </c>
      <c r="BK24" s="66" t="str">
        <f t="shared" si="13"/>
        <v>0</v>
      </c>
      <c r="BL24" s="66" t="str">
        <f t="shared" si="14"/>
        <v>0</v>
      </c>
      <c r="BM24" s="66" t="str">
        <f t="shared" si="15"/>
        <v>4</v>
      </c>
      <c r="BN24" s="66" t="str">
        <f t="shared" si="16"/>
        <v>0</v>
      </c>
      <c r="BO24" s="66" t="str">
        <f t="shared" si="17"/>
        <v>2</v>
      </c>
      <c r="BP24" s="66" t="str">
        <f t="shared" si="18"/>
        <v>0</v>
      </c>
      <c r="BQ24" s="66" t="str">
        <f t="shared" si="19"/>
        <v>7</v>
      </c>
      <c r="BR24" s="67" t="e">
        <f t="shared" si="20"/>
        <v>#VALUE!</v>
      </c>
      <c r="BS24" s="81">
        <f t="shared" si="21"/>
        <v>16666.666666666668</v>
      </c>
      <c r="BT24" s="83">
        <f t="shared" si="23"/>
        <v>2583.3333333333335</v>
      </c>
      <c r="BU24" s="84">
        <f t="shared" si="22"/>
        <v>14083.333333333334</v>
      </c>
      <c r="BV24" s="84">
        <f t="shared" si="24"/>
        <v>5633.333333333334</v>
      </c>
      <c r="BW24" s="84">
        <f t="shared" si="25"/>
        <v>8450</v>
      </c>
      <c r="BX24" s="9" t="s">
        <v>892</v>
      </c>
    </row>
    <row r="25" spans="1:76" s="1" customFormat="1" ht="18" customHeight="1">
      <c r="A25" s="4">
        <v>21</v>
      </c>
      <c r="B25" s="5" t="s">
        <v>69</v>
      </c>
      <c r="C25" s="31" t="s">
        <v>298</v>
      </c>
      <c r="D25" s="32" t="s">
        <v>547</v>
      </c>
      <c r="E25" s="32" t="s">
        <v>129</v>
      </c>
      <c r="F25" s="6" t="s">
        <v>125</v>
      </c>
      <c r="G25" s="37" t="s">
        <v>548</v>
      </c>
      <c r="H25" s="14" t="s">
        <v>549</v>
      </c>
      <c r="I25" s="14" t="s">
        <v>549</v>
      </c>
      <c r="J25" s="39"/>
      <c r="K25" s="4" t="s">
        <v>445</v>
      </c>
      <c r="L25" s="4" t="s">
        <v>535</v>
      </c>
      <c r="M25" s="4" t="s">
        <v>552</v>
      </c>
      <c r="N25" s="10" t="str">
        <f t="shared" si="0"/>
        <v>SI</v>
      </c>
      <c r="O25" s="10" t="str">
        <f t="shared" si="1"/>
        <v>vai avanti</v>
      </c>
      <c r="P25" s="2" t="s">
        <v>434</v>
      </c>
      <c r="Q25" s="11">
        <f t="shared" si="2"/>
        <v>18</v>
      </c>
      <c r="R25" s="11">
        <v>10</v>
      </c>
      <c r="S25" s="11">
        <v>8</v>
      </c>
      <c r="T25" s="11">
        <v>7.5</v>
      </c>
      <c r="U25" s="11">
        <v>2</v>
      </c>
      <c r="V25" s="42">
        <f t="shared" si="3"/>
        <v>11.25</v>
      </c>
      <c r="W25" s="10" t="str">
        <f t="shared" si="4"/>
        <v>SI</v>
      </c>
      <c r="X25" s="10" t="str">
        <f t="shared" si="5"/>
        <v>Vai avanti</v>
      </c>
      <c r="Y25" s="10" t="s">
        <v>435</v>
      </c>
      <c r="Z25" s="5" t="s">
        <v>68</v>
      </c>
      <c r="AA25" s="5"/>
      <c r="AB25" s="5" t="s">
        <v>67</v>
      </c>
      <c r="AC25" s="10" t="s">
        <v>435</v>
      </c>
      <c r="AD25" s="10" t="s">
        <v>435</v>
      </c>
      <c r="AE25" s="10" t="s">
        <v>435</v>
      </c>
      <c r="AF25" s="10"/>
      <c r="AG25" s="10"/>
      <c r="AH25" s="10"/>
      <c r="AI25" s="10" t="s">
        <v>435</v>
      </c>
      <c r="AJ25" s="10" t="s">
        <v>435</v>
      </c>
      <c r="AK25" s="10" t="s">
        <v>435</v>
      </c>
      <c r="AL25" s="2" t="s">
        <v>443</v>
      </c>
      <c r="AM25" s="2" t="s">
        <v>443</v>
      </c>
      <c r="AN25" s="2" t="s">
        <v>435</v>
      </c>
      <c r="AO25" s="2" t="s">
        <v>443</v>
      </c>
      <c r="AP25" s="4"/>
      <c r="AQ25" s="4"/>
      <c r="AR25" s="4"/>
      <c r="AS25" s="4"/>
      <c r="AT25" s="4"/>
      <c r="AU25" s="2"/>
      <c r="AV25" s="9" t="s">
        <v>437</v>
      </c>
      <c r="AW25" s="4"/>
      <c r="AX25" s="5" t="s">
        <v>85</v>
      </c>
      <c r="AY25" s="65" t="str">
        <f t="shared" si="6"/>
        <v>5</v>
      </c>
      <c r="AZ25" s="65" t="str">
        <f t="shared" si="7"/>
        <v>2</v>
      </c>
      <c r="BA25" s="65" t="e">
        <f>#VALUE!</f>
        <v>#VALUE!</v>
      </c>
      <c r="BB25" s="65" t="e">
        <f>#VALUE!</f>
        <v>#VALUE!</v>
      </c>
      <c r="BC25" s="65" t="e">
        <f>#VALUE!</f>
        <v>#VALUE!</v>
      </c>
      <c r="BD25" s="66" t="str">
        <f t="shared" si="8"/>
        <v>2</v>
      </c>
      <c r="BE25" s="66" t="str">
        <f t="shared" si="9"/>
        <v>3</v>
      </c>
      <c r="BF25" s="66" t="str">
        <f t="shared" si="9"/>
        <v>3</v>
      </c>
      <c r="BG25" s="66" t="str">
        <f t="shared" si="10"/>
        <v>3</v>
      </c>
      <c r="BH25" s="66" t="str">
        <f t="shared" si="10"/>
        <v>3</v>
      </c>
      <c r="BI25" s="66" t="str">
        <f t="shared" si="11"/>
        <v>4</v>
      </c>
      <c r="BJ25" s="66" t="str">
        <f t="shared" si="12"/>
        <v>0</v>
      </c>
      <c r="BK25" s="66" t="str">
        <f t="shared" si="13"/>
        <v>0</v>
      </c>
      <c r="BL25" s="66" t="str">
        <f t="shared" si="14"/>
        <v>3</v>
      </c>
      <c r="BM25" s="66" t="str">
        <f t="shared" si="15"/>
        <v>0</v>
      </c>
      <c r="BN25" s="66" t="str">
        <f t="shared" si="16"/>
        <v>0</v>
      </c>
      <c r="BO25" s="66" t="str">
        <f t="shared" si="17"/>
        <v>2</v>
      </c>
      <c r="BP25" s="66" t="str">
        <f t="shared" si="18"/>
        <v>0</v>
      </c>
      <c r="BQ25" s="66" t="str">
        <f t="shared" si="19"/>
        <v>5</v>
      </c>
      <c r="BR25" s="67" t="e">
        <f t="shared" si="20"/>
        <v>#VALUE!</v>
      </c>
      <c r="BS25" s="81">
        <f t="shared" si="21"/>
        <v>30000</v>
      </c>
      <c r="BT25" s="83">
        <f t="shared" si="23"/>
        <v>4650</v>
      </c>
      <c r="BU25" s="84">
        <f t="shared" si="22"/>
        <v>25350</v>
      </c>
      <c r="BV25" s="84">
        <f t="shared" si="24"/>
        <v>10140</v>
      </c>
      <c r="BW25" s="84">
        <f t="shared" si="25"/>
        <v>15210</v>
      </c>
      <c r="BX25" s="9" t="s">
        <v>892</v>
      </c>
    </row>
    <row r="26" spans="1:76" s="1" customFormat="1" ht="18" customHeight="1">
      <c r="A26" s="4">
        <v>22</v>
      </c>
      <c r="B26" s="5" t="s">
        <v>406</v>
      </c>
      <c r="C26" s="34" t="s">
        <v>92</v>
      </c>
      <c r="D26" s="35" t="s">
        <v>123</v>
      </c>
      <c r="E26" s="35" t="s">
        <v>124</v>
      </c>
      <c r="F26" s="7" t="s">
        <v>125</v>
      </c>
      <c r="G26" s="16" t="s">
        <v>126</v>
      </c>
      <c r="H26" s="13" t="s">
        <v>530</v>
      </c>
      <c r="I26" s="36" t="s">
        <v>127</v>
      </c>
      <c r="J26" s="63"/>
      <c r="K26" s="64" t="s">
        <v>445</v>
      </c>
      <c r="L26" s="64" t="s">
        <v>531</v>
      </c>
      <c r="M26" s="64" t="s">
        <v>532</v>
      </c>
      <c r="N26" s="10" t="str">
        <f t="shared" si="0"/>
        <v>SI</v>
      </c>
      <c r="O26" s="10" t="str">
        <f t="shared" si="1"/>
        <v>vai avanti</v>
      </c>
      <c r="P26" s="2" t="s">
        <v>457</v>
      </c>
      <c r="Q26" s="11">
        <v>14</v>
      </c>
      <c r="R26" s="11">
        <v>6</v>
      </c>
      <c r="S26" s="11">
        <v>8</v>
      </c>
      <c r="T26" s="11">
        <v>6</v>
      </c>
      <c r="U26" s="11">
        <v>1.5</v>
      </c>
      <c r="V26" s="42">
        <f t="shared" si="3"/>
        <v>9.333333333333334</v>
      </c>
      <c r="W26" s="10" t="str">
        <f t="shared" si="4"/>
        <v>SI</v>
      </c>
      <c r="X26" s="10" t="str">
        <f t="shared" si="5"/>
        <v>Vai avanti</v>
      </c>
      <c r="Y26" s="2" t="s">
        <v>443</v>
      </c>
      <c r="Z26" s="2" t="s">
        <v>78</v>
      </c>
      <c r="AA26" s="2"/>
      <c r="AB26" s="2"/>
      <c r="AC26" s="2" t="s">
        <v>443</v>
      </c>
      <c r="AD26" s="2" t="s">
        <v>443</v>
      </c>
      <c r="AE26" s="2" t="s">
        <v>435</v>
      </c>
      <c r="AF26" s="2"/>
      <c r="AG26" s="2"/>
      <c r="AH26" s="2"/>
      <c r="AI26" s="2" t="s">
        <v>435</v>
      </c>
      <c r="AJ26" s="2" t="s">
        <v>435</v>
      </c>
      <c r="AK26" s="2" t="s">
        <v>435</v>
      </c>
      <c r="AL26" s="2" t="s">
        <v>443</v>
      </c>
      <c r="AM26" s="2" t="s">
        <v>443</v>
      </c>
      <c r="AN26" s="2" t="s">
        <v>435</v>
      </c>
      <c r="AO26" s="2" t="s">
        <v>443</v>
      </c>
      <c r="AP26" s="4"/>
      <c r="AQ26" s="4"/>
      <c r="AR26" s="4"/>
      <c r="AS26" s="4"/>
      <c r="AT26" s="4"/>
      <c r="AU26" s="2" t="s">
        <v>437</v>
      </c>
      <c r="AV26" s="10"/>
      <c r="AW26" s="10"/>
      <c r="AX26" s="116" t="s">
        <v>84</v>
      </c>
      <c r="AY26" s="65" t="str">
        <f t="shared" si="6"/>
        <v>5</v>
      </c>
      <c r="AZ26" s="65" t="str">
        <f t="shared" si="7"/>
        <v>0</v>
      </c>
      <c r="BA26" s="65" t="e">
        <f>#VALUE!</f>
        <v>#VALUE!</v>
      </c>
      <c r="BB26" s="65" t="e">
        <f>#VALUE!</f>
        <v>#VALUE!</v>
      </c>
      <c r="BC26" s="65" t="e">
        <f>#VALUE!</f>
        <v>#VALUE!</v>
      </c>
      <c r="BD26" s="66" t="str">
        <f t="shared" si="8"/>
        <v>0</v>
      </c>
      <c r="BE26" s="66" t="str">
        <f t="shared" si="9"/>
        <v>0</v>
      </c>
      <c r="BF26" s="66" t="str">
        <f t="shared" si="9"/>
        <v>3</v>
      </c>
      <c r="BG26" s="66" t="str">
        <f t="shared" si="10"/>
        <v>3</v>
      </c>
      <c r="BH26" s="66" t="str">
        <f t="shared" si="10"/>
        <v>3</v>
      </c>
      <c r="BI26" s="66" t="str">
        <f t="shared" si="11"/>
        <v>4</v>
      </c>
      <c r="BJ26" s="66" t="str">
        <f t="shared" si="12"/>
        <v>0</v>
      </c>
      <c r="BK26" s="66" t="str">
        <f t="shared" si="13"/>
        <v>0</v>
      </c>
      <c r="BL26" s="66" t="str">
        <f t="shared" si="14"/>
        <v>3</v>
      </c>
      <c r="BM26" s="66" t="str">
        <f t="shared" si="15"/>
        <v>0</v>
      </c>
      <c r="BN26" s="66" t="str">
        <f t="shared" si="16"/>
        <v>3</v>
      </c>
      <c r="BO26" s="66" t="str">
        <f t="shared" si="17"/>
        <v>0</v>
      </c>
      <c r="BP26" s="66" t="str">
        <f t="shared" si="18"/>
        <v>0</v>
      </c>
      <c r="BQ26" s="66" t="str">
        <f t="shared" si="19"/>
        <v>7</v>
      </c>
      <c r="BR26" s="67" t="e">
        <f t="shared" si="20"/>
        <v>#VALUE!</v>
      </c>
      <c r="BS26" s="81">
        <f t="shared" si="21"/>
        <v>23333.333333333332</v>
      </c>
      <c r="BT26" s="83">
        <f t="shared" si="23"/>
        <v>3616.666666666666</v>
      </c>
      <c r="BU26" s="84">
        <f t="shared" si="22"/>
        <v>19716.666666666664</v>
      </c>
      <c r="BV26" s="84">
        <f t="shared" si="24"/>
        <v>7886.666666666665</v>
      </c>
      <c r="BW26" s="84">
        <f t="shared" si="25"/>
        <v>11829.999999999998</v>
      </c>
      <c r="BX26" s="9" t="s">
        <v>892</v>
      </c>
    </row>
    <row r="27" spans="1:76" s="1" customFormat="1" ht="18" customHeight="1">
      <c r="A27" s="4">
        <v>23</v>
      </c>
      <c r="B27" s="5" t="s">
        <v>406</v>
      </c>
      <c r="C27" s="34" t="s">
        <v>93</v>
      </c>
      <c r="D27" s="35" t="s">
        <v>128</v>
      </c>
      <c r="E27" s="35" t="s">
        <v>129</v>
      </c>
      <c r="F27" s="7" t="s">
        <v>125</v>
      </c>
      <c r="G27" s="37" t="s">
        <v>534</v>
      </c>
      <c r="H27" s="13" t="s">
        <v>130</v>
      </c>
      <c r="I27" s="36" t="s">
        <v>533</v>
      </c>
      <c r="J27" s="63"/>
      <c r="K27" s="64" t="s">
        <v>480</v>
      </c>
      <c r="L27" s="64" t="s">
        <v>535</v>
      </c>
      <c r="M27" s="64" t="s">
        <v>536</v>
      </c>
      <c r="N27" s="10" t="str">
        <f t="shared" si="0"/>
        <v>SI</v>
      </c>
      <c r="O27" s="10" t="str">
        <f t="shared" si="1"/>
        <v>vai avanti</v>
      </c>
      <c r="P27" s="2" t="s">
        <v>434</v>
      </c>
      <c r="Q27" s="11">
        <f aca="true" t="shared" si="26" ref="Q27:Q88">R27+S27</f>
        <v>29</v>
      </c>
      <c r="R27" s="11">
        <v>11</v>
      </c>
      <c r="S27" s="11">
        <v>18</v>
      </c>
      <c r="T27" s="11">
        <v>8</v>
      </c>
      <c r="U27" s="11">
        <v>4</v>
      </c>
      <c r="V27" s="42">
        <f t="shared" si="3"/>
        <v>9.666666666666666</v>
      </c>
      <c r="W27" s="10" t="str">
        <f t="shared" si="4"/>
        <v>SI</v>
      </c>
      <c r="X27" s="10" t="str">
        <f t="shared" si="5"/>
        <v>Vai avanti</v>
      </c>
      <c r="Y27" s="2" t="s">
        <v>443</v>
      </c>
      <c r="Z27" s="2" t="s">
        <v>71</v>
      </c>
      <c r="AA27" s="2" t="s">
        <v>71</v>
      </c>
      <c r="AB27" s="2"/>
      <c r="AC27" s="2" t="s">
        <v>443</v>
      </c>
      <c r="AD27" s="2" t="s">
        <v>435</v>
      </c>
      <c r="AE27" s="2" t="s">
        <v>435</v>
      </c>
      <c r="AF27" s="2" t="s">
        <v>435</v>
      </c>
      <c r="AG27" s="2" t="s">
        <v>435</v>
      </c>
      <c r="AH27" s="2" t="s">
        <v>435</v>
      </c>
      <c r="AI27" s="2" t="s">
        <v>435</v>
      </c>
      <c r="AJ27" s="2" t="s">
        <v>435</v>
      </c>
      <c r="AK27" s="2" t="s">
        <v>435</v>
      </c>
      <c r="AL27" s="2" t="s">
        <v>443</v>
      </c>
      <c r="AM27" s="2" t="s">
        <v>443</v>
      </c>
      <c r="AN27" s="2" t="s">
        <v>443</v>
      </c>
      <c r="AO27" s="2" t="s">
        <v>435</v>
      </c>
      <c r="AP27" s="4"/>
      <c r="AQ27" s="4"/>
      <c r="AR27" s="4"/>
      <c r="AS27" s="4"/>
      <c r="AT27" s="4"/>
      <c r="AU27" s="2"/>
      <c r="AV27" s="2" t="s">
        <v>437</v>
      </c>
      <c r="AW27" s="10"/>
      <c r="AX27" s="116" t="s">
        <v>85</v>
      </c>
      <c r="AY27" s="65" t="str">
        <f t="shared" si="6"/>
        <v>5</v>
      </c>
      <c r="AZ27" s="65" t="str">
        <f t="shared" si="7"/>
        <v>0</v>
      </c>
      <c r="BA27" s="65" t="e">
        <f>#VALUE!</f>
        <v>#VALUE!</v>
      </c>
      <c r="BB27" s="65" t="e">
        <f>#VALUE!</f>
        <v>#VALUE!</v>
      </c>
      <c r="BC27" s="65" t="e">
        <f>#VALUE!</f>
        <v>#VALUE!</v>
      </c>
      <c r="BD27" s="66" t="str">
        <f t="shared" si="8"/>
        <v>0</v>
      </c>
      <c r="BE27" s="66" t="str">
        <f t="shared" si="9"/>
        <v>3</v>
      </c>
      <c r="BF27" s="66" t="str">
        <f t="shared" si="9"/>
        <v>3</v>
      </c>
      <c r="BG27" s="66" t="str">
        <f t="shared" si="10"/>
        <v>3</v>
      </c>
      <c r="BH27" s="66" t="str">
        <f t="shared" si="10"/>
        <v>3</v>
      </c>
      <c r="BI27" s="66" t="str">
        <f t="shared" si="11"/>
        <v>4</v>
      </c>
      <c r="BJ27" s="66" t="str">
        <f t="shared" si="12"/>
        <v>0</v>
      </c>
      <c r="BK27" s="66" t="str">
        <f t="shared" si="13"/>
        <v>0</v>
      </c>
      <c r="BL27" s="66" t="str">
        <f t="shared" si="14"/>
        <v>0</v>
      </c>
      <c r="BM27" s="66" t="str">
        <f t="shared" si="15"/>
        <v>4</v>
      </c>
      <c r="BN27" s="66" t="str">
        <f t="shared" si="16"/>
        <v>0</v>
      </c>
      <c r="BO27" s="66" t="str">
        <f t="shared" si="17"/>
        <v>2</v>
      </c>
      <c r="BP27" s="66" t="str">
        <f t="shared" si="18"/>
        <v>0</v>
      </c>
      <c r="BQ27" s="66" t="str">
        <f t="shared" si="19"/>
        <v>5</v>
      </c>
      <c r="BR27" s="67" t="e">
        <f t="shared" si="20"/>
        <v>#VALUE!</v>
      </c>
      <c r="BS27" s="81">
        <f t="shared" si="21"/>
        <v>30000</v>
      </c>
      <c r="BT27" s="83">
        <f t="shared" si="23"/>
        <v>4650</v>
      </c>
      <c r="BU27" s="84">
        <f t="shared" si="22"/>
        <v>25350</v>
      </c>
      <c r="BV27" s="84">
        <f t="shared" si="24"/>
        <v>10140</v>
      </c>
      <c r="BW27" s="84">
        <f t="shared" si="25"/>
        <v>15210</v>
      </c>
      <c r="BX27" s="9" t="s">
        <v>892</v>
      </c>
    </row>
    <row r="28" spans="1:76" s="1" customFormat="1" ht="18" customHeight="1">
      <c r="A28" s="18">
        <v>1</v>
      </c>
      <c r="B28" s="19" t="s">
        <v>69</v>
      </c>
      <c r="C28" s="41" t="s">
        <v>885</v>
      </c>
      <c r="D28" s="118" t="s">
        <v>841</v>
      </c>
      <c r="E28" s="118" t="s">
        <v>295</v>
      </c>
      <c r="F28" s="119" t="s">
        <v>125</v>
      </c>
      <c r="G28" s="120"/>
      <c r="H28" s="121" t="s">
        <v>842</v>
      </c>
      <c r="I28" s="122" t="s">
        <v>842</v>
      </c>
      <c r="J28" s="38"/>
      <c r="K28" s="27" t="s">
        <v>581</v>
      </c>
      <c r="L28" s="27" t="s">
        <v>843</v>
      </c>
      <c r="M28" s="27" t="s">
        <v>844</v>
      </c>
      <c r="N28" s="20" t="str">
        <f t="shared" si="0"/>
        <v>SI</v>
      </c>
      <c r="O28" s="20" t="str">
        <f t="shared" si="1"/>
        <v>vai avanti</v>
      </c>
      <c r="P28" s="18" t="s">
        <v>435</v>
      </c>
      <c r="Q28" s="21">
        <v>15</v>
      </c>
      <c r="R28" s="21">
        <v>9</v>
      </c>
      <c r="S28" s="21">
        <v>6</v>
      </c>
      <c r="T28" s="21">
        <v>6</v>
      </c>
      <c r="U28" s="21">
        <v>1.5</v>
      </c>
      <c r="V28" s="22">
        <f t="shared" si="3"/>
        <v>10</v>
      </c>
      <c r="W28" s="20" t="str">
        <f t="shared" si="4"/>
        <v>SI</v>
      </c>
      <c r="X28" s="20" t="str">
        <f t="shared" si="5"/>
        <v>Vai avanti</v>
      </c>
      <c r="Y28" s="20" t="s">
        <v>435</v>
      </c>
      <c r="Z28" s="19" t="s">
        <v>72</v>
      </c>
      <c r="AA28" s="19" t="s">
        <v>69</v>
      </c>
      <c r="AB28" s="19" t="s">
        <v>69</v>
      </c>
      <c r="AC28" s="20" t="s">
        <v>443</v>
      </c>
      <c r="AD28" s="20" t="s">
        <v>435</v>
      </c>
      <c r="AE28" s="20" t="s">
        <v>435</v>
      </c>
      <c r="AF28" s="20"/>
      <c r="AG28" s="20"/>
      <c r="AH28" s="20"/>
      <c r="AI28" s="20" t="s">
        <v>435</v>
      </c>
      <c r="AJ28" s="20" t="s">
        <v>435</v>
      </c>
      <c r="AK28" s="20" t="s">
        <v>435</v>
      </c>
      <c r="AL28" s="23" t="s">
        <v>443</v>
      </c>
      <c r="AM28" s="23" t="s">
        <v>443</v>
      </c>
      <c r="AN28" s="23" t="s">
        <v>443</v>
      </c>
      <c r="AO28" s="23" t="s">
        <v>435</v>
      </c>
      <c r="AP28" s="18"/>
      <c r="AQ28" s="18"/>
      <c r="AR28" s="18"/>
      <c r="AS28" s="18"/>
      <c r="AT28" s="18"/>
      <c r="AU28" s="23" t="s">
        <v>437</v>
      </c>
      <c r="AV28" s="18"/>
      <c r="AW28" s="18"/>
      <c r="AX28" s="18" t="s">
        <v>817</v>
      </c>
      <c r="AY28" s="24" t="str">
        <f>IF(V28=10,"7",IF(V28&gt;12,"Escluso",IF(V28&lt;8,"Escluso","5")))</f>
        <v>7</v>
      </c>
      <c r="AZ28" s="24" t="str">
        <f t="shared" si="7"/>
        <v>2</v>
      </c>
      <c r="BA28" s="24" t="e">
        <f>#VALUE!</f>
        <v>#VALUE!</v>
      </c>
      <c r="BB28" s="24" t="e">
        <f>#VALUE!</f>
        <v>#VALUE!</v>
      </c>
      <c r="BC28" s="24" t="e">
        <f>#VALUE!</f>
        <v>#VALUE!</v>
      </c>
      <c r="BD28" s="25" t="str">
        <f t="shared" si="8"/>
        <v>0</v>
      </c>
      <c r="BE28" s="25" t="str">
        <f t="shared" si="9"/>
        <v>3</v>
      </c>
      <c r="BF28" s="25" t="str">
        <f t="shared" si="9"/>
        <v>3</v>
      </c>
      <c r="BG28" s="25" t="str">
        <f t="shared" si="10"/>
        <v>3</v>
      </c>
      <c r="BH28" s="25" t="str">
        <f t="shared" si="10"/>
        <v>3</v>
      </c>
      <c r="BI28" s="25" t="str">
        <f t="shared" si="11"/>
        <v>4</v>
      </c>
      <c r="BJ28" s="25" t="str">
        <f t="shared" si="12"/>
        <v>0</v>
      </c>
      <c r="BK28" s="25" t="str">
        <f t="shared" si="13"/>
        <v>0</v>
      </c>
      <c r="BL28" s="25" t="str">
        <f t="shared" si="14"/>
        <v>0</v>
      </c>
      <c r="BM28" s="25" t="str">
        <f t="shared" si="15"/>
        <v>4</v>
      </c>
      <c r="BN28" s="25" t="str">
        <f t="shared" si="16"/>
        <v>3</v>
      </c>
      <c r="BO28" s="25" t="str">
        <f t="shared" si="17"/>
        <v>0</v>
      </c>
      <c r="BP28" s="25" t="str">
        <f t="shared" si="18"/>
        <v>0</v>
      </c>
      <c r="BQ28" s="25" t="str">
        <f t="shared" si="19"/>
        <v>10</v>
      </c>
      <c r="BR28" s="26" t="e">
        <f t="shared" si="20"/>
        <v>#VALUE!</v>
      </c>
      <c r="BS28" s="123">
        <f t="shared" si="21"/>
        <v>25000</v>
      </c>
      <c r="BT28" s="124">
        <f>BS28*15.5/100</f>
        <v>3875</v>
      </c>
      <c r="BU28" s="125">
        <f t="shared" si="22"/>
        <v>21125</v>
      </c>
      <c r="BV28" s="125">
        <f>BU28*40/100</f>
        <v>8450</v>
      </c>
      <c r="BW28" s="125">
        <f>BU28*60/100</f>
        <v>12675</v>
      </c>
      <c r="BX28" s="18" t="s">
        <v>923</v>
      </c>
    </row>
    <row r="29" spans="1:76" s="1" customFormat="1" ht="18" customHeight="1">
      <c r="A29" s="4">
        <v>24</v>
      </c>
      <c r="B29" s="5" t="s">
        <v>407</v>
      </c>
      <c r="C29" s="31" t="s">
        <v>305</v>
      </c>
      <c r="D29" s="32" t="s">
        <v>306</v>
      </c>
      <c r="E29" s="32" t="s">
        <v>304</v>
      </c>
      <c r="F29" s="6" t="s">
        <v>133</v>
      </c>
      <c r="G29" s="17" t="s">
        <v>809</v>
      </c>
      <c r="H29" s="14" t="s">
        <v>810</v>
      </c>
      <c r="I29" s="40"/>
      <c r="J29" s="39"/>
      <c r="K29" s="4" t="s">
        <v>811</v>
      </c>
      <c r="L29" s="4" t="s">
        <v>812</v>
      </c>
      <c r="M29" s="4" t="s">
        <v>813</v>
      </c>
      <c r="N29" s="10" t="str">
        <f t="shared" si="0"/>
        <v>SI</v>
      </c>
      <c r="O29" s="10" t="str">
        <f t="shared" si="1"/>
        <v>vai avanti</v>
      </c>
      <c r="P29" s="10" t="s">
        <v>434</v>
      </c>
      <c r="Q29" s="11">
        <f t="shared" si="26"/>
        <v>20</v>
      </c>
      <c r="R29" s="11">
        <v>11</v>
      </c>
      <c r="S29" s="11">
        <v>9</v>
      </c>
      <c r="T29" s="11">
        <v>9</v>
      </c>
      <c r="U29" s="11">
        <v>3.5</v>
      </c>
      <c r="V29" s="42">
        <f t="shared" si="3"/>
        <v>8.571428571428571</v>
      </c>
      <c r="W29" s="10" t="str">
        <f t="shared" si="4"/>
        <v>SI</v>
      </c>
      <c r="X29" s="10" t="str">
        <f t="shared" si="5"/>
        <v>Vai avanti</v>
      </c>
      <c r="Y29" s="10" t="s">
        <v>435</v>
      </c>
      <c r="Z29" s="2" t="s">
        <v>66</v>
      </c>
      <c r="AA29" s="2"/>
      <c r="AB29" s="2" t="s">
        <v>70</v>
      </c>
      <c r="AC29" s="10" t="s">
        <v>443</v>
      </c>
      <c r="AD29" s="10" t="s">
        <v>435</v>
      </c>
      <c r="AE29" s="10" t="s">
        <v>435</v>
      </c>
      <c r="AF29" s="10"/>
      <c r="AG29" s="10"/>
      <c r="AH29" s="10"/>
      <c r="AI29" s="10" t="s">
        <v>435</v>
      </c>
      <c r="AJ29" s="10" t="s">
        <v>435</v>
      </c>
      <c r="AK29" s="10" t="s">
        <v>435</v>
      </c>
      <c r="AL29" s="2" t="s">
        <v>443</v>
      </c>
      <c r="AM29" s="2" t="s">
        <v>443</v>
      </c>
      <c r="AN29" s="2" t="s">
        <v>435</v>
      </c>
      <c r="AO29" s="2" t="s">
        <v>443</v>
      </c>
      <c r="AP29" s="4"/>
      <c r="AQ29" s="4"/>
      <c r="AR29" s="4"/>
      <c r="AS29" s="4"/>
      <c r="AT29" s="4"/>
      <c r="AU29" s="2" t="s">
        <v>437</v>
      </c>
      <c r="AV29" s="4"/>
      <c r="AW29" s="4"/>
      <c r="AX29" s="115" t="s">
        <v>84</v>
      </c>
      <c r="AY29" s="65" t="str">
        <f t="shared" si="6"/>
        <v>5</v>
      </c>
      <c r="AZ29" s="65" t="str">
        <f t="shared" si="7"/>
        <v>2</v>
      </c>
      <c r="BA29" s="65" t="e">
        <f>#VALUE!</f>
        <v>#VALUE!</v>
      </c>
      <c r="BB29" s="65" t="e">
        <f>#VALUE!</f>
        <v>#VALUE!</v>
      </c>
      <c r="BC29" s="65" t="e">
        <f>#VALUE!</f>
        <v>#VALUE!</v>
      </c>
      <c r="BD29" s="66" t="str">
        <f t="shared" si="8"/>
        <v>0</v>
      </c>
      <c r="BE29" s="66" t="str">
        <f t="shared" si="9"/>
        <v>3</v>
      </c>
      <c r="BF29" s="66" t="str">
        <f t="shared" si="9"/>
        <v>3</v>
      </c>
      <c r="BG29" s="66" t="str">
        <f t="shared" si="10"/>
        <v>3</v>
      </c>
      <c r="BH29" s="66" t="str">
        <f t="shared" si="10"/>
        <v>3</v>
      </c>
      <c r="BI29" s="66" t="str">
        <f t="shared" si="11"/>
        <v>4</v>
      </c>
      <c r="BJ29" s="66" t="str">
        <f t="shared" si="12"/>
        <v>0</v>
      </c>
      <c r="BK29" s="66" t="str">
        <f t="shared" si="13"/>
        <v>0</v>
      </c>
      <c r="BL29" s="66" t="str">
        <f t="shared" si="14"/>
        <v>3</v>
      </c>
      <c r="BM29" s="66" t="str">
        <f t="shared" si="15"/>
        <v>0</v>
      </c>
      <c r="BN29" s="66" t="str">
        <f t="shared" si="16"/>
        <v>3</v>
      </c>
      <c r="BO29" s="66" t="str">
        <f t="shared" si="17"/>
        <v>0</v>
      </c>
      <c r="BP29" s="66" t="str">
        <f t="shared" si="18"/>
        <v>0</v>
      </c>
      <c r="BQ29" s="66" t="str">
        <f t="shared" si="19"/>
        <v>7</v>
      </c>
      <c r="BR29" s="67" t="e">
        <f t="shared" si="20"/>
        <v>#VALUE!</v>
      </c>
      <c r="BS29" s="81">
        <f t="shared" si="21"/>
        <v>30000</v>
      </c>
      <c r="BT29" s="83">
        <f t="shared" si="23"/>
        <v>4650</v>
      </c>
      <c r="BU29" s="84">
        <f t="shared" si="22"/>
        <v>25350</v>
      </c>
      <c r="BV29" s="84">
        <f t="shared" si="24"/>
        <v>10140</v>
      </c>
      <c r="BW29" s="84">
        <f t="shared" si="25"/>
        <v>15210</v>
      </c>
      <c r="BX29" s="9" t="s">
        <v>892</v>
      </c>
    </row>
    <row r="30" spans="1:76" s="1" customFormat="1" ht="18" customHeight="1">
      <c r="A30" s="4">
        <v>25</v>
      </c>
      <c r="B30" s="5" t="s">
        <v>69</v>
      </c>
      <c r="C30" s="31" t="s">
        <v>299</v>
      </c>
      <c r="D30" s="32" t="s">
        <v>300</v>
      </c>
      <c r="E30" s="32" t="s">
        <v>301</v>
      </c>
      <c r="F30" s="6" t="s">
        <v>133</v>
      </c>
      <c r="G30" s="17" t="s">
        <v>795</v>
      </c>
      <c r="H30" s="14" t="s">
        <v>796</v>
      </c>
      <c r="I30" s="14" t="s">
        <v>796</v>
      </c>
      <c r="J30" s="39"/>
      <c r="K30" s="4" t="s">
        <v>740</v>
      </c>
      <c r="L30" s="4" t="s">
        <v>797</v>
      </c>
      <c r="M30" s="4" t="s">
        <v>798</v>
      </c>
      <c r="N30" s="10" t="str">
        <f t="shared" si="0"/>
        <v>SI</v>
      </c>
      <c r="O30" s="10" t="str">
        <f t="shared" si="1"/>
        <v>vai avanti</v>
      </c>
      <c r="P30" s="10" t="s">
        <v>434</v>
      </c>
      <c r="Q30" s="11">
        <f t="shared" si="26"/>
        <v>18</v>
      </c>
      <c r="R30" s="11">
        <v>7</v>
      </c>
      <c r="S30" s="11">
        <v>11</v>
      </c>
      <c r="T30" s="11">
        <v>7</v>
      </c>
      <c r="U30" s="11">
        <v>2</v>
      </c>
      <c r="V30" s="42">
        <f t="shared" si="3"/>
        <v>10.5</v>
      </c>
      <c r="W30" s="10" t="str">
        <f t="shared" si="4"/>
        <v>SI</v>
      </c>
      <c r="X30" s="10" t="str">
        <f t="shared" si="5"/>
        <v>Vai avanti</v>
      </c>
      <c r="Y30" s="10" t="s">
        <v>443</v>
      </c>
      <c r="Z30" s="5" t="s">
        <v>68</v>
      </c>
      <c r="AA30" s="5" t="s">
        <v>81</v>
      </c>
      <c r="AB30" s="5"/>
      <c r="AC30" s="10" t="s">
        <v>443</v>
      </c>
      <c r="AD30" s="10" t="s">
        <v>435</v>
      </c>
      <c r="AE30" s="10" t="s">
        <v>435</v>
      </c>
      <c r="AF30" s="10"/>
      <c r="AG30" s="10"/>
      <c r="AH30" s="10"/>
      <c r="AI30" s="10" t="s">
        <v>435</v>
      </c>
      <c r="AJ30" s="10" t="s">
        <v>435</v>
      </c>
      <c r="AK30" s="10" t="s">
        <v>435</v>
      </c>
      <c r="AL30" s="2" t="s">
        <v>443</v>
      </c>
      <c r="AM30" s="2" t="s">
        <v>443</v>
      </c>
      <c r="AN30" s="2" t="s">
        <v>443</v>
      </c>
      <c r="AO30" s="2" t="s">
        <v>435</v>
      </c>
      <c r="AP30" s="4"/>
      <c r="AQ30" s="4"/>
      <c r="AR30" s="4"/>
      <c r="AS30" s="4"/>
      <c r="AT30" s="4"/>
      <c r="AU30" s="2"/>
      <c r="AV30" s="4"/>
      <c r="AW30" s="4"/>
      <c r="AX30" s="115" t="s">
        <v>84</v>
      </c>
      <c r="AY30" s="65" t="str">
        <f t="shared" si="6"/>
        <v>5</v>
      </c>
      <c r="AZ30" s="65" t="str">
        <f t="shared" si="7"/>
        <v>0</v>
      </c>
      <c r="BA30" s="65" t="e">
        <f>#VALUE!</f>
        <v>#VALUE!</v>
      </c>
      <c r="BB30" s="65" t="e">
        <f>#VALUE!</f>
        <v>#VALUE!</v>
      </c>
      <c r="BC30" s="65" t="e">
        <f>#VALUE!</f>
        <v>#VALUE!</v>
      </c>
      <c r="BD30" s="66" t="str">
        <f t="shared" si="8"/>
        <v>0</v>
      </c>
      <c r="BE30" s="66" t="str">
        <f t="shared" si="9"/>
        <v>3</v>
      </c>
      <c r="BF30" s="66" t="str">
        <f t="shared" si="9"/>
        <v>3</v>
      </c>
      <c r="BG30" s="66" t="str">
        <f t="shared" si="10"/>
        <v>3</v>
      </c>
      <c r="BH30" s="66" t="str">
        <f t="shared" si="10"/>
        <v>3</v>
      </c>
      <c r="BI30" s="66" t="str">
        <f t="shared" si="11"/>
        <v>4</v>
      </c>
      <c r="BJ30" s="66" t="str">
        <f t="shared" si="12"/>
        <v>0</v>
      </c>
      <c r="BK30" s="66" t="str">
        <f t="shared" si="13"/>
        <v>0</v>
      </c>
      <c r="BL30" s="66" t="str">
        <f t="shared" si="14"/>
        <v>0</v>
      </c>
      <c r="BM30" s="66" t="str">
        <f t="shared" si="15"/>
        <v>4</v>
      </c>
      <c r="BN30" s="66" t="str">
        <f t="shared" si="16"/>
        <v>0</v>
      </c>
      <c r="BO30" s="66" t="str">
        <f t="shared" si="17"/>
        <v>0</v>
      </c>
      <c r="BP30" s="66" t="str">
        <f t="shared" si="18"/>
        <v>0</v>
      </c>
      <c r="BQ30" s="66" t="str">
        <f t="shared" si="19"/>
        <v>7</v>
      </c>
      <c r="BR30" s="67" t="e">
        <f t="shared" si="20"/>
        <v>#VALUE!</v>
      </c>
      <c r="BS30" s="81">
        <f t="shared" si="21"/>
        <v>30000</v>
      </c>
      <c r="BT30" s="83">
        <f t="shared" si="23"/>
        <v>4650</v>
      </c>
      <c r="BU30" s="84">
        <f t="shared" si="22"/>
        <v>25350</v>
      </c>
      <c r="BV30" s="84">
        <f t="shared" si="24"/>
        <v>10140</v>
      </c>
      <c r="BW30" s="84">
        <f t="shared" si="25"/>
        <v>15210</v>
      </c>
      <c r="BX30" s="9" t="s">
        <v>892</v>
      </c>
    </row>
    <row r="31" spans="1:76" s="1" customFormat="1" ht="18" customHeight="1">
      <c r="A31" s="4">
        <v>26</v>
      </c>
      <c r="B31" s="5" t="s">
        <v>69</v>
      </c>
      <c r="C31" s="31" t="s">
        <v>302</v>
      </c>
      <c r="D31" s="32" t="s">
        <v>303</v>
      </c>
      <c r="E31" s="32" t="s">
        <v>304</v>
      </c>
      <c r="F31" s="6" t="s">
        <v>133</v>
      </c>
      <c r="G31" s="17" t="s">
        <v>804</v>
      </c>
      <c r="H31" s="14" t="s">
        <v>805</v>
      </c>
      <c r="I31" s="40" t="s">
        <v>806</v>
      </c>
      <c r="J31" s="39"/>
      <c r="K31" s="4" t="s">
        <v>454</v>
      </c>
      <c r="L31" s="4" t="s">
        <v>807</v>
      </c>
      <c r="M31" s="4" t="s">
        <v>808</v>
      </c>
      <c r="N31" s="10" t="str">
        <f t="shared" si="0"/>
        <v>SI</v>
      </c>
      <c r="O31" s="10" t="str">
        <f t="shared" si="1"/>
        <v>vai avanti</v>
      </c>
      <c r="P31" s="10" t="s">
        <v>434</v>
      </c>
      <c r="Q31" s="11">
        <f t="shared" si="26"/>
        <v>15</v>
      </c>
      <c r="R31" s="11">
        <v>8</v>
      </c>
      <c r="S31" s="11">
        <v>7</v>
      </c>
      <c r="T31" s="11">
        <v>9</v>
      </c>
      <c r="U31" s="11">
        <v>2</v>
      </c>
      <c r="V31" s="42">
        <f t="shared" si="3"/>
        <v>11.25</v>
      </c>
      <c r="W31" s="10" t="str">
        <f t="shared" si="4"/>
        <v>SI</v>
      </c>
      <c r="X31" s="10" t="str">
        <f t="shared" si="5"/>
        <v>Vai avanti</v>
      </c>
      <c r="Y31" s="10" t="s">
        <v>435</v>
      </c>
      <c r="Z31" s="5" t="s">
        <v>65</v>
      </c>
      <c r="AA31" s="5"/>
      <c r="AB31" s="5"/>
      <c r="AC31" s="10" t="s">
        <v>435</v>
      </c>
      <c r="AD31" s="10" t="s">
        <v>435</v>
      </c>
      <c r="AE31" s="10" t="s">
        <v>435</v>
      </c>
      <c r="AF31" s="10"/>
      <c r="AG31" s="10"/>
      <c r="AH31" s="10"/>
      <c r="AI31" s="10" t="s">
        <v>435</v>
      </c>
      <c r="AJ31" s="10" t="s">
        <v>435</v>
      </c>
      <c r="AK31" s="10" t="s">
        <v>443</v>
      </c>
      <c r="AL31" s="2" t="s">
        <v>443</v>
      </c>
      <c r="AM31" s="2" t="s">
        <v>443</v>
      </c>
      <c r="AN31" s="2" t="s">
        <v>435</v>
      </c>
      <c r="AO31" s="2" t="s">
        <v>443</v>
      </c>
      <c r="AP31" s="4"/>
      <c r="AQ31" s="4"/>
      <c r="AR31" s="4"/>
      <c r="AS31" s="4"/>
      <c r="AT31" s="4"/>
      <c r="AU31" s="2"/>
      <c r="AV31" s="4" t="s">
        <v>437</v>
      </c>
      <c r="AW31" s="4"/>
      <c r="AX31" s="115" t="s">
        <v>84</v>
      </c>
      <c r="AY31" s="65" t="str">
        <f t="shared" si="6"/>
        <v>5</v>
      </c>
      <c r="AZ31" s="65" t="str">
        <f t="shared" si="7"/>
        <v>2</v>
      </c>
      <c r="BA31" s="65" t="e">
        <f>#VALUE!</f>
        <v>#VALUE!</v>
      </c>
      <c r="BB31" s="65" t="e">
        <f>#VALUE!</f>
        <v>#VALUE!</v>
      </c>
      <c r="BC31" s="65" t="e">
        <f>#VALUE!</f>
        <v>#VALUE!</v>
      </c>
      <c r="BD31" s="66" t="str">
        <f t="shared" si="8"/>
        <v>2</v>
      </c>
      <c r="BE31" s="66" t="str">
        <f t="shared" si="9"/>
        <v>3</v>
      </c>
      <c r="BF31" s="66" t="str">
        <f t="shared" si="9"/>
        <v>3</v>
      </c>
      <c r="BG31" s="66" t="str">
        <f t="shared" si="10"/>
        <v>3</v>
      </c>
      <c r="BH31" s="66" t="str">
        <f t="shared" si="10"/>
        <v>3</v>
      </c>
      <c r="BI31" s="66" t="str">
        <f t="shared" si="11"/>
        <v>0</v>
      </c>
      <c r="BJ31" s="66" t="str">
        <f t="shared" si="12"/>
        <v>0</v>
      </c>
      <c r="BK31" s="66" t="str">
        <f t="shared" si="13"/>
        <v>0</v>
      </c>
      <c r="BL31" s="66" t="str">
        <f t="shared" si="14"/>
        <v>3</v>
      </c>
      <c r="BM31" s="66" t="str">
        <f t="shared" si="15"/>
        <v>0</v>
      </c>
      <c r="BN31" s="66" t="str">
        <f t="shared" si="16"/>
        <v>0</v>
      </c>
      <c r="BO31" s="66" t="str">
        <f t="shared" si="17"/>
        <v>2</v>
      </c>
      <c r="BP31" s="66" t="str">
        <f t="shared" si="18"/>
        <v>0</v>
      </c>
      <c r="BQ31" s="66" t="str">
        <f t="shared" si="19"/>
        <v>7</v>
      </c>
      <c r="BR31" s="67" t="e">
        <f t="shared" si="20"/>
        <v>#VALUE!</v>
      </c>
      <c r="BS31" s="81">
        <f t="shared" si="21"/>
        <v>30000</v>
      </c>
      <c r="BT31" s="83">
        <f t="shared" si="23"/>
        <v>4650</v>
      </c>
      <c r="BU31" s="84">
        <f t="shared" si="22"/>
        <v>25350</v>
      </c>
      <c r="BV31" s="84">
        <f t="shared" si="24"/>
        <v>10140</v>
      </c>
      <c r="BW31" s="84">
        <f t="shared" si="25"/>
        <v>15210</v>
      </c>
      <c r="BX31" s="9" t="s">
        <v>892</v>
      </c>
    </row>
    <row r="32" spans="1:76" s="1" customFormat="1" ht="18" customHeight="1">
      <c r="A32" s="4">
        <v>27</v>
      </c>
      <c r="B32" s="5" t="s">
        <v>69</v>
      </c>
      <c r="C32" s="31" t="s">
        <v>307</v>
      </c>
      <c r="D32" s="32" t="s">
        <v>308</v>
      </c>
      <c r="E32" s="32" t="s">
        <v>144</v>
      </c>
      <c r="F32" s="6" t="s">
        <v>133</v>
      </c>
      <c r="G32" s="17" t="s">
        <v>799</v>
      </c>
      <c r="H32" s="14" t="s">
        <v>800</v>
      </c>
      <c r="I32" s="14" t="s">
        <v>800</v>
      </c>
      <c r="J32" s="39"/>
      <c r="K32" s="4" t="s">
        <v>801</v>
      </c>
      <c r="L32" s="4" t="s">
        <v>802</v>
      </c>
      <c r="M32" s="4" t="s">
        <v>803</v>
      </c>
      <c r="N32" s="10" t="str">
        <f t="shared" si="0"/>
        <v>SI</v>
      </c>
      <c r="O32" s="10" t="str">
        <f t="shared" si="1"/>
        <v>vai avanti</v>
      </c>
      <c r="P32" s="10" t="s">
        <v>434</v>
      </c>
      <c r="Q32" s="11">
        <f t="shared" si="26"/>
        <v>15</v>
      </c>
      <c r="R32" s="11">
        <v>8</v>
      </c>
      <c r="S32" s="11">
        <v>7</v>
      </c>
      <c r="T32" s="11">
        <v>7</v>
      </c>
      <c r="U32" s="11">
        <v>2</v>
      </c>
      <c r="V32" s="42">
        <f t="shared" si="3"/>
        <v>8.75</v>
      </c>
      <c r="W32" s="10" t="str">
        <f t="shared" si="4"/>
        <v>SI</v>
      </c>
      <c r="X32" s="10" t="str">
        <f t="shared" si="5"/>
        <v>Vai avanti</v>
      </c>
      <c r="Y32" s="10" t="s">
        <v>435</v>
      </c>
      <c r="Z32" s="2" t="s">
        <v>75</v>
      </c>
      <c r="AA32" s="2" t="s">
        <v>65</v>
      </c>
      <c r="AB32" s="2"/>
      <c r="AC32" s="10" t="s">
        <v>435</v>
      </c>
      <c r="AD32" s="10" t="s">
        <v>435</v>
      </c>
      <c r="AE32" s="10" t="s">
        <v>435</v>
      </c>
      <c r="AF32" s="10"/>
      <c r="AG32" s="10"/>
      <c r="AH32" s="10"/>
      <c r="AI32" s="10" t="s">
        <v>435</v>
      </c>
      <c r="AJ32" s="10" t="s">
        <v>435</v>
      </c>
      <c r="AK32" s="10" t="s">
        <v>443</v>
      </c>
      <c r="AL32" s="2" t="s">
        <v>443</v>
      </c>
      <c r="AM32" s="2" t="s">
        <v>443</v>
      </c>
      <c r="AN32" s="2" t="s">
        <v>435</v>
      </c>
      <c r="AO32" s="2" t="s">
        <v>443</v>
      </c>
      <c r="AP32" s="4"/>
      <c r="AQ32" s="4"/>
      <c r="AR32" s="4"/>
      <c r="AS32" s="4"/>
      <c r="AT32" s="4"/>
      <c r="AU32" s="2"/>
      <c r="AV32" s="4"/>
      <c r="AW32" s="4"/>
      <c r="AX32" s="115" t="s">
        <v>84</v>
      </c>
      <c r="AY32" s="65" t="str">
        <f t="shared" si="6"/>
        <v>5</v>
      </c>
      <c r="AZ32" s="65" t="str">
        <f t="shared" si="7"/>
        <v>2</v>
      </c>
      <c r="BA32" s="65" t="e">
        <f>#VALUE!</f>
        <v>#VALUE!</v>
      </c>
      <c r="BB32" s="65" t="e">
        <f>#VALUE!</f>
        <v>#VALUE!</v>
      </c>
      <c r="BC32" s="65" t="e">
        <f>#VALUE!</f>
        <v>#VALUE!</v>
      </c>
      <c r="BD32" s="66" t="str">
        <f t="shared" si="8"/>
        <v>2</v>
      </c>
      <c r="BE32" s="66" t="str">
        <f t="shared" si="9"/>
        <v>3</v>
      </c>
      <c r="BF32" s="66" t="str">
        <f t="shared" si="9"/>
        <v>3</v>
      </c>
      <c r="BG32" s="66" t="str">
        <f t="shared" si="10"/>
        <v>3</v>
      </c>
      <c r="BH32" s="66" t="str">
        <f t="shared" si="10"/>
        <v>3</v>
      </c>
      <c r="BI32" s="66" t="str">
        <f t="shared" si="11"/>
        <v>0</v>
      </c>
      <c r="BJ32" s="66" t="str">
        <f t="shared" si="12"/>
        <v>0</v>
      </c>
      <c r="BK32" s="66" t="str">
        <f t="shared" si="13"/>
        <v>0</v>
      </c>
      <c r="BL32" s="66" t="str">
        <f t="shared" si="14"/>
        <v>3</v>
      </c>
      <c r="BM32" s="66" t="str">
        <f t="shared" si="15"/>
        <v>0</v>
      </c>
      <c r="BN32" s="66" t="str">
        <f t="shared" si="16"/>
        <v>0</v>
      </c>
      <c r="BO32" s="66" t="str">
        <f t="shared" si="17"/>
        <v>0</v>
      </c>
      <c r="BP32" s="66" t="str">
        <f t="shared" si="18"/>
        <v>0</v>
      </c>
      <c r="BQ32" s="66" t="str">
        <f t="shared" si="19"/>
        <v>7</v>
      </c>
      <c r="BR32" s="67" t="e">
        <f t="shared" si="20"/>
        <v>#VALUE!</v>
      </c>
      <c r="BS32" s="81">
        <f t="shared" si="21"/>
        <v>30000</v>
      </c>
      <c r="BT32" s="83">
        <f t="shared" si="23"/>
        <v>4650</v>
      </c>
      <c r="BU32" s="84">
        <f t="shared" si="22"/>
        <v>25350</v>
      </c>
      <c r="BV32" s="84">
        <f t="shared" si="24"/>
        <v>10140</v>
      </c>
      <c r="BW32" s="84">
        <f t="shared" si="25"/>
        <v>15210</v>
      </c>
      <c r="BX32" s="9" t="s">
        <v>892</v>
      </c>
    </row>
    <row r="33" spans="1:76" s="1" customFormat="1" ht="18" customHeight="1">
      <c r="A33" s="4">
        <v>28</v>
      </c>
      <c r="B33" s="5" t="s">
        <v>69</v>
      </c>
      <c r="C33" s="31" t="s">
        <v>310</v>
      </c>
      <c r="D33" s="32" t="s">
        <v>311</v>
      </c>
      <c r="E33" s="32" t="s">
        <v>309</v>
      </c>
      <c r="F33" s="6" t="s">
        <v>133</v>
      </c>
      <c r="G33" s="17" t="s">
        <v>814</v>
      </c>
      <c r="H33" s="14" t="s">
        <v>815</v>
      </c>
      <c r="I33" s="14" t="s">
        <v>815</v>
      </c>
      <c r="J33" s="39"/>
      <c r="K33" s="4" t="s">
        <v>445</v>
      </c>
      <c r="L33" s="4" t="s">
        <v>797</v>
      </c>
      <c r="M33" s="4" t="s">
        <v>818</v>
      </c>
      <c r="N33" s="10" t="str">
        <f t="shared" si="0"/>
        <v>SI</v>
      </c>
      <c r="O33" s="10" t="str">
        <f t="shared" si="1"/>
        <v>vai avanti</v>
      </c>
      <c r="P33" s="10" t="s">
        <v>434</v>
      </c>
      <c r="Q33" s="11">
        <f t="shared" si="26"/>
        <v>16</v>
      </c>
      <c r="R33" s="11">
        <v>6</v>
      </c>
      <c r="S33" s="11">
        <v>10</v>
      </c>
      <c r="T33" s="11">
        <v>7</v>
      </c>
      <c r="U33" s="11">
        <v>2</v>
      </c>
      <c r="V33" s="42">
        <f t="shared" si="3"/>
        <v>9.333333333333334</v>
      </c>
      <c r="W33" s="10" t="str">
        <f t="shared" si="4"/>
        <v>SI</v>
      </c>
      <c r="X33" s="10" t="str">
        <f t="shared" si="5"/>
        <v>Vai avanti</v>
      </c>
      <c r="Y33" s="10" t="s">
        <v>443</v>
      </c>
      <c r="Z33" s="2" t="s">
        <v>74</v>
      </c>
      <c r="AA33" s="2" t="s">
        <v>74</v>
      </c>
      <c r="AB33" s="2"/>
      <c r="AC33" s="10" t="s">
        <v>443</v>
      </c>
      <c r="AD33" s="10" t="s">
        <v>435</v>
      </c>
      <c r="AE33" s="10" t="s">
        <v>435</v>
      </c>
      <c r="AF33" s="10"/>
      <c r="AG33" s="10"/>
      <c r="AH33" s="10"/>
      <c r="AI33" s="10" t="s">
        <v>435</v>
      </c>
      <c r="AJ33" s="10" t="s">
        <v>435</v>
      </c>
      <c r="AK33" s="10" t="s">
        <v>435</v>
      </c>
      <c r="AL33" s="2" t="s">
        <v>443</v>
      </c>
      <c r="AM33" s="2" t="s">
        <v>443</v>
      </c>
      <c r="AN33" s="2" t="s">
        <v>443</v>
      </c>
      <c r="AO33" s="2" t="s">
        <v>435</v>
      </c>
      <c r="AP33" s="4"/>
      <c r="AQ33" s="4"/>
      <c r="AR33" s="4"/>
      <c r="AS33" s="4"/>
      <c r="AT33" s="4"/>
      <c r="AU33" s="2"/>
      <c r="AV33" s="4"/>
      <c r="AW33" s="4"/>
      <c r="AX33" s="115" t="s">
        <v>84</v>
      </c>
      <c r="AY33" s="65" t="str">
        <f t="shared" si="6"/>
        <v>5</v>
      </c>
      <c r="AZ33" s="65" t="str">
        <f t="shared" si="7"/>
        <v>0</v>
      </c>
      <c r="BA33" s="65" t="e">
        <f>#VALUE!</f>
        <v>#VALUE!</v>
      </c>
      <c r="BB33" s="65" t="e">
        <f>#VALUE!</f>
        <v>#VALUE!</v>
      </c>
      <c r="BC33" s="65" t="e">
        <f>#VALUE!</f>
        <v>#VALUE!</v>
      </c>
      <c r="BD33" s="66" t="str">
        <f t="shared" si="8"/>
        <v>0</v>
      </c>
      <c r="BE33" s="66" t="str">
        <f t="shared" si="9"/>
        <v>3</v>
      </c>
      <c r="BF33" s="66" t="str">
        <f t="shared" si="9"/>
        <v>3</v>
      </c>
      <c r="BG33" s="66" t="str">
        <f t="shared" si="10"/>
        <v>3</v>
      </c>
      <c r="BH33" s="66" t="str">
        <f t="shared" si="10"/>
        <v>3</v>
      </c>
      <c r="BI33" s="66" t="str">
        <f t="shared" si="11"/>
        <v>4</v>
      </c>
      <c r="BJ33" s="66" t="str">
        <f t="shared" si="12"/>
        <v>0</v>
      </c>
      <c r="BK33" s="66" t="str">
        <f t="shared" si="13"/>
        <v>0</v>
      </c>
      <c r="BL33" s="66" t="str">
        <f t="shared" si="14"/>
        <v>0</v>
      </c>
      <c r="BM33" s="66" t="str">
        <f t="shared" si="15"/>
        <v>4</v>
      </c>
      <c r="BN33" s="66" t="str">
        <f t="shared" si="16"/>
        <v>0</v>
      </c>
      <c r="BO33" s="66" t="str">
        <f t="shared" si="17"/>
        <v>0</v>
      </c>
      <c r="BP33" s="66" t="str">
        <f t="shared" si="18"/>
        <v>0</v>
      </c>
      <c r="BQ33" s="66" t="str">
        <f t="shared" si="19"/>
        <v>7</v>
      </c>
      <c r="BR33" s="67" t="e">
        <f t="shared" si="20"/>
        <v>#VALUE!</v>
      </c>
      <c r="BS33" s="81">
        <f t="shared" si="21"/>
        <v>30000</v>
      </c>
      <c r="BT33" s="83">
        <f t="shared" si="23"/>
        <v>4650</v>
      </c>
      <c r="BU33" s="84">
        <f t="shared" si="22"/>
        <v>25350</v>
      </c>
      <c r="BV33" s="84">
        <f t="shared" si="24"/>
        <v>10140</v>
      </c>
      <c r="BW33" s="84">
        <f t="shared" si="25"/>
        <v>15210</v>
      </c>
      <c r="BX33" s="9" t="s">
        <v>892</v>
      </c>
    </row>
    <row r="34" spans="1:76" s="1" customFormat="1" ht="18" customHeight="1">
      <c r="A34" s="4">
        <v>29</v>
      </c>
      <c r="B34" s="5" t="s">
        <v>406</v>
      </c>
      <c r="C34" s="31" t="s">
        <v>94</v>
      </c>
      <c r="D34" s="32" t="s">
        <v>131</v>
      </c>
      <c r="E34" s="32" t="s">
        <v>132</v>
      </c>
      <c r="F34" s="7" t="s">
        <v>133</v>
      </c>
      <c r="G34" s="16" t="s">
        <v>134</v>
      </c>
      <c r="H34" s="12" t="s">
        <v>775</v>
      </c>
      <c r="I34" s="33" t="s">
        <v>775</v>
      </c>
      <c r="J34" s="39"/>
      <c r="K34" s="4" t="s">
        <v>445</v>
      </c>
      <c r="L34" s="4" t="s">
        <v>776</v>
      </c>
      <c r="M34" s="4" t="s">
        <v>777</v>
      </c>
      <c r="N34" s="10" t="str">
        <f t="shared" si="0"/>
        <v>SI</v>
      </c>
      <c r="O34" s="10" t="str">
        <f t="shared" si="1"/>
        <v>vai avanti</v>
      </c>
      <c r="P34" s="2" t="s">
        <v>434</v>
      </c>
      <c r="Q34" s="11">
        <f t="shared" si="26"/>
        <v>12</v>
      </c>
      <c r="R34" s="11">
        <v>7</v>
      </c>
      <c r="S34" s="11">
        <v>5</v>
      </c>
      <c r="T34" s="11">
        <v>5</v>
      </c>
      <c r="U34" s="11">
        <v>1</v>
      </c>
      <c r="V34" s="42">
        <f t="shared" si="3"/>
        <v>10</v>
      </c>
      <c r="W34" s="10" t="str">
        <f t="shared" si="4"/>
        <v>SI</v>
      </c>
      <c r="X34" s="10" t="str">
        <f t="shared" si="5"/>
        <v>Vai avanti</v>
      </c>
      <c r="Y34" s="10" t="s">
        <v>443</v>
      </c>
      <c r="Z34" s="5" t="s">
        <v>67</v>
      </c>
      <c r="AA34" s="5" t="s">
        <v>75</v>
      </c>
      <c r="AB34" s="5"/>
      <c r="AC34" s="2" t="s">
        <v>443</v>
      </c>
      <c r="AD34" s="2" t="s">
        <v>443</v>
      </c>
      <c r="AE34" s="2" t="s">
        <v>435</v>
      </c>
      <c r="AF34" s="2"/>
      <c r="AG34" s="2"/>
      <c r="AH34" s="2"/>
      <c r="AI34" s="2" t="s">
        <v>435</v>
      </c>
      <c r="AJ34" s="2" t="s">
        <v>435</v>
      </c>
      <c r="AK34" s="2" t="s">
        <v>435</v>
      </c>
      <c r="AL34" s="2" t="s">
        <v>443</v>
      </c>
      <c r="AM34" s="2" t="s">
        <v>443</v>
      </c>
      <c r="AN34" s="2" t="s">
        <v>435</v>
      </c>
      <c r="AO34" s="2" t="s">
        <v>70</v>
      </c>
      <c r="AP34" s="4"/>
      <c r="AQ34" s="4"/>
      <c r="AR34" s="4"/>
      <c r="AS34" s="4"/>
      <c r="AT34" s="4"/>
      <c r="AU34" s="2" t="s">
        <v>437</v>
      </c>
      <c r="AV34" s="10"/>
      <c r="AW34" s="10"/>
      <c r="AX34" s="116" t="s">
        <v>84</v>
      </c>
      <c r="AY34" s="65" t="str">
        <f t="shared" si="6"/>
        <v>7</v>
      </c>
      <c r="AZ34" s="65" t="str">
        <f t="shared" si="7"/>
        <v>0</v>
      </c>
      <c r="BA34" s="65" t="e">
        <f>#VALUE!</f>
        <v>#VALUE!</v>
      </c>
      <c r="BB34" s="65" t="e">
        <f>#VALUE!</f>
        <v>#VALUE!</v>
      </c>
      <c r="BC34" s="65" t="e">
        <f>#VALUE!</f>
        <v>#VALUE!</v>
      </c>
      <c r="BD34" s="66" t="str">
        <f t="shared" si="8"/>
        <v>0</v>
      </c>
      <c r="BE34" s="66" t="str">
        <f t="shared" si="9"/>
        <v>0</v>
      </c>
      <c r="BF34" s="66" t="str">
        <f t="shared" si="9"/>
        <v>3</v>
      </c>
      <c r="BG34" s="66" t="str">
        <f t="shared" si="10"/>
        <v>3</v>
      </c>
      <c r="BH34" s="66" t="str">
        <f t="shared" si="10"/>
        <v>3</v>
      </c>
      <c r="BI34" s="66" t="str">
        <f t="shared" si="11"/>
        <v>4</v>
      </c>
      <c r="BJ34" s="66" t="str">
        <f t="shared" si="12"/>
        <v>0</v>
      </c>
      <c r="BK34" s="66" t="str">
        <f t="shared" si="13"/>
        <v>0</v>
      </c>
      <c r="BL34" s="66" t="str">
        <f t="shared" si="14"/>
        <v>3</v>
      </c>
      <c r="BM34" s="66" t="str">
        <f t="shared" si="15"/>
        <v>0</v>
      </c>
      <c r="BN34" s="66" t="str">
        <f t="shared" si="16"/>
        <v>3</v>
      </c>
      <c r="BO34" s="66" t="str">
        <f t="shared" si="17"/>
        <v>0</v>
      </c>
      <c r="BP34" s="66" t="str">
        <f t="shared" si="18"/>
        <v>0</v>
      </c>
      <c r="BQ34" s="66" t="str">
        <f t="shared" si="19"/>
        <v>7</v>
      </c>
      <c r="BR34" s="67" t="e">
        <f t="shared" si="20"/>
        <v>#VALUE!</v>
      </c>
      <c r="BS34" s="81">
        <f t="shared" si="21"/>
        <v>20000</v>
      </c>
      <c r="BT34" s="83">
        <f t="shared" si="23"/>
        <v>3100</v>
      </c>
      <c r="BU34" s="84">
        <f t="shared" si="22"/>
        <v>16900</v>
      </c>
      <c r="BV34" s="84">
        <f t="shared" si="24"/>
        <v>6760</v>
      </c>
      <c r="BW34" s="84">
        <f t="shared" si="25"/>
        <v>10140</v>
      </c>
      <c r="BX34" s="9" t="s">
        <v>892</v>
      </c>
    </row>
    <row r="35" spans="1:76" s="1" customFormat="1" ht="18" customHeight="1">
      <c r="A35" s="4">
        <v>30</v>
      </c>
      <c r="B35" s="5" t="s">
        <v>406</v>
      </c>
      <c r="C35" s="31" t="s">
        <v>888</v>
      </c>
      <c r="D35" s="32" t="s">
        <v>135</v>
      </c>
      <c r="E35" s="32" t="s">
        <v>136</v>
      </c>
      <c r="F35" s="7" t="s">
        <v>133</v>
      </c>
      <c r="G35" s="17" t="s">
        <v>771</v>
      </c>
      <c r="H35" s="12" t="s">
        <v>820</v>
      </c>
      <c r="I35" s="33" t="s">
        <v>824</v>
      </c>
      <c r="J35" s="39"/>
      <c r="K35" s="4" t="s">
        <v>772</v>
      </c>
      <c r="L35" s="4" t="s">
        <v>773</v>
      </c>
      <c r="M35" s="4" t="s">
        <v>774</v>
      </c>
      <c r="N35" s="10" t="str">
        <f t="shared" si="0"/>
        <v>SI</v>
      </c>
      <c r="O35" s="10" t="str">
        <f t="shared" si="1"/>
        <v>vai avanti</v>
      </c>
      <c r="P35" s="10" t="s">
        <v>434</v>
      </c>
      <c r="Q35" s="11">
        <f t="shared" si="26"/>
        <v>10</v>
      </c>
      <c r="R35" s="11">
        <v>5</v>
      </c>
      <c r="S35" s="11">
        <v>5</v>
      </c>
      <c r="T35" s="11">
        <v>6</v>
      </c>
      <c r="U35" s="11">
        <v>1</v>
      </c>
      <c r="V35" s="42">
        <f t="shared" si="3"/>
        <v>10</v>
      </c>
      <c r="W35" s="10" t="str">
        <f t="shared" si="4"/>
        <v>SI</v>
      </c>
      <c r="X35" s="10" t="str">
        <f t="shared" si="5"/>
        <v>Vai avanti</v>
      </c>
      <c r="Y35" s="10" t="s">
        <v>443</v>
      </c>
      <c r="Z35" s="5" t="s">
        <v>67</v>
      </c>
      <c r="AA35" s="5" t="s">
        <v>76</v>
      </c>
      <c r="AB35" s="5"/>
      <c r="AC35" s="2" t="s">
        <v>443</v>
      </c>
      <c r="AD35" s="2" t="s">
        <v>443</v>
      </c>
      <c r="AE35" s="2" t="s">
        <v>435</v>
      </c>
      <c r="AF35" s="2"/>
      <c r="AG35" s="2"/>
      <c r="AH35" s="2"/>
      <c r="AI35" s="2" t="s">
        <v>435</v>
      </c>
      <c r="AJ35" s="2" t="s">
        <v>435</v>
      </c>
      <c r="AK35" s="2" t="s">
        <v>435</v>
      </c>
      <c r="AL35" s="2" t="s">
        <v>443</v>
      </c>
      <c r="AM35" s="2" t="s">
        <v>435</v>
      </c>
      <c r="AN35" s="2" t="s">
        <v>443</v>
      </c>
      <c r="AO35" s="2" t="s">
        <v>443</v>
      </c>
      <c r="AP35" s="4"/>
      <c r="AQ35" s="4"/>
      <c r="AR35" s="4"/>
      <c r="AS35" s="4"/>
      <c r="AT35" s="4"/>
      <c r="AU35" s="2" t="s">
        <v>437</v>
      </c>
      <c r="AV35" s="10"/>
      <c r="AW35" s="10"/>
      <c r="AX35" s="116" t="s">
        <v>84</v>
      </c>
      <c r="AY35" s="65" t="str">
        <f t="shared" si="6"/>
        <v>7</v>
      </c>
      <c r="AZ35" s="65" t="str">
        <f t="shared" si="7"/>
        <v>0</v>
      </c>
      <c r="BA35" s="65" t="e">
        <f>#VALUE!</f>
        <v>#VALUE!</v>
      </c>
      <c r="BB35" s="65" t="e">
        <f>#VALUE!</f>
        <v>#VALUE!</v>
      </c>
      <c r="BC35" s="65" t="e">
        <f>#VALUE!</f>
        <v>#VALUE!</v>
      </c>
      <c r="BD35" s="66" t="str">
        <f t="shared" si="8"/>
        <v>0</v>
      </c>
      <c r="BE35" s="66" t="str">
        <f t="shared" si="9"/>
        <v>0</v>
      </c>
      <c r="BF35" s="66" t="str">
        <f t="shared" si="9"/>
        <v>3</v>
      </c>
      <c r="BG35" s="66" t="str">
        <f t="shared" si="10"/>
        <v>3</v>
      </c>
      <c r="BH35" s="66" t="str">
        <f t="shared" si="10"/>
        <v>3</v>
      </c>
      <c r="BI35" s="66" t="str">
        <f t="shared" si="11"/>
        <v>4</v>
      </c>
      <c r="BJ35" s="66" t="str">
        <f t="shared" si="12"/>
        <v>0</v>
      </c>
      <c r="BK35" s="66" t="str">
        <f t="shared" si="13"/>
        <v>2</v>
      </c>
      <c r="BL35" s="66" t="str">
        <f t="shared" si="14"/>
        <v>0</v>
      </c>
      <c r="BM35" s="66" t="str">
        <f t="shared" si="15"/>
        <v>0</v>
      </c>
      <c r="BN35" s="66" t="str">
        <f t="shared" si="16"/>
        <v>3</v>
      </c>
      <c r="BO35" s="66" t="str">
        <f t="shared" si="17"/>
        <v>0</v>
      </c>
      <c r="BP35" s="66" t="str">
        <f t="shared" si="18"/>
        <v>0</v>
      </c>
      <c r="BQ35" s="66" t="str">
        <f t="shared" si="19"/>
        <v>7</v>
      </c>
      <c r="BR35" s="67" t="e">
        <f t="shared" si="20"/>
        <v>#VALUE!</v>
      </c>
      <c r="BS35" s="81">
        <f t="shared" si="21"/>
        <v>16666.666666666668</v>
      </c>
      <c r="BT35" s="83">
        <f t="shared" si="23"/>
        <v>2583.3333333333335</v>
      </c>
      <c r="BU35" s="84">
        <f t="shared" si="22"/>
        <v>14083.333333333334</v>
      </c>
      <c r="BV35" s="84">
        <f t="shared" si="24"/>
        <v>5633.333333333334</v>
      </c>
      <c r="BW35" s="84">
        <f t="shared" si="25"/>
        <v>8450</v>
      </c>
      <c r="BX35" s="9" t="s">
        <v>892</v>
      </c>
    </row>
    <row r="36" spans="1:76" s="1" customFormat="1" ht="18" customHeight="1">
      <c r="A36" s="4">
        <v>31</v>
      </c>
      <c r="B36" s="5" t="s">
        <v>406</v>
      </c>
      <c r="C36" s="31" t="s">
        <v>95</v>
      </c>
      <c r="D36" s="32" t="s">
        <v>137</v>
      </c>
      <c r="E36" s="32" t="s">
        <v>138</v>
      </c>
      <c r="F36" s="7" t="s">
        <v>133</v>
      </c>
      <c r="G36" s="16" t="s">
        <v>139</v>
      </c>
      <c r="H36" s="12" t="s">
        <v>821</v>
      </c>
      <c r="I36" s="33" t="s">
        <v>825</v>
      </c>
      <c r="J36" s="39"/>
      <c r="K36" s="4" t="s">
        <v>527</v>
      </c>
      <c r="L36" s="4" t="s">
        <v>778</v>
      </c>
      <c r="M36" s="4" t="s">
        <v>779</v>
      </c>
      <c r="N36" s="10" t="str">
        <f t="shared" si="0"/>
        <v>SI</v>
      </c>
      <c r="O36" s="10" t="str">
        <f t="shared" si="1"/>
        <v>vai avanti</v>
      </c>
      <c r="P36" s="10" t="s">
        <v>434</v>
      </c>
      <c r="Q36" s="11">
        <f t="shared" si="26"/>
        <v>8</v>
      </c>
      <c r="R36" s="11">
        <v>5</v>
      </c>
      <c r="S36" s="11">
        <v>3</v>
      </c>
      <c r="T36" s="11">
        <v>6</v>
      </c>
      <c r="U36" s="11">
        <v>1</v>
      </c>
      <c r="V36" s="42">
        <f t="shared" si="3"/>
        <v>8</v>
      </c>
      <c r="W36" s="10" t="str">
        <f t="shared" si="4"/>
        <v>SI</v>
      </c>
      <c r="X36" s="10" t="str">
        <f t="shared" si="5"/>
        <v>Vai avanti</v>
      </c>
      <c r="Y36" s="10" t="s">
        <v>443</v>
      </c>
      <c r="Z36" s="5" t="s">
        <v>67</v>
      </c>
      <c r="AA36" s="5"/>
      <c r="AB36" s="5"/>
      <c r="AC36" s="2" t="s">
        <v>443</v>
      </c>
      <c r="AD36" s="2" t="s">
        <v>435</v>
      </c>
      <c r="AE36" s="2" t="s">
        <v>435</v>
      </c>
      <c r="AF36" s="2"/>
      <c r="AG36" s="2"/>
      <c r="AH36" s="2"/>
      <c r="AI36" s="2" t="s">
        <v>443</v>
      </c>
      <c r="AJ36" s="2" t="s">
        <v>443</v>
      </c>
      <c r="AK36" s="2" t="s">
        <v>443</v>
      </c>
      <c r="AL36" s="2" t="s">
        <v>443</v>
      </c>
      <c r="AM36" s="2" t="s">
        <v>443</v>
      </c>
      <c r="AN36" s="2" t="s">
        <v>435</v>
      </c>
      <c r="AO36" s="2" t="s">
        <v>443</v>
      </c>
      <c r="AP36" s="4"/>
      <c r="AQ36" s="4"/>
      <c r="AR36" s="4"/>
      <c r="AS36" s="4"/>
      <c r="AT36" s="4"/>
      <c r="AU36" s="2" t="s">
        <v>437</v>
      </c>
      <c r="AV36" s="10"/>
      <c r="AW36" s="10"/>
      <c r="AX36" s="116" t="s">
        <v>84</v>
      </c>
      <c r="AY36" s="65" t="str">
        <f t="shared" si="6"/>
        <v>5</v>
      </c>
      <c r="AZ36" s="65" t="str">
        <f t="shared" si="7"/>
        <v>0</v>
      </c>
      <c r="BA36" s="65" t="e">
        <f>#VALUE!</f>
        <v>#VALUE!</v>
      </c>
      <c r="BB36" s="65" t="e">
        <f>#VALUE!</f>
        <v>#VALUE!</v>
      </c>
      <c r="BC36" s="65" t="e">
        <f>#VALUE!</f>
        <v>#VALUE!</v>
      </c>
      <c r="BD36" s="66" t="str">
        <f t="shared" si="8"/>
        <v>0</v>
      </c>
      <c r="BE36" s="66" t="str">
        <f t="shared" si="9"/>
        <v>3</v>
      </c>
      <c r="BF36" s="66" t="str">
        <f t="shared" si="9"/>
        <v>3</v>
      </c>
      <c r="BG36" s="66" t="str">
        <f t="shared" si="10"/>
        <v>0</v>
      </c>
      <c r="BH36" s="66" t="str">
        <f t="shared" si="10"/>
        <v>0</v>
      </c>
      <c r="BI36" s="66" t="str">
        <f t="shared" si="11"/>
        <v>0</v>
      </c>
      <c r="BJ36" s="66" t="str">
        <f t="shared" si="12"/>
        <v>0</v>
      </c>
      <c r="BK36" s="66" t="str">
        <f t="shared" si="13"/>
        <v>0</v>
      </c>
      <c r="BL36" s="66" t="str">
        <f t="shared" si="14"/>
        <v>3</v>
      </c>
      <c r="BM36" s="66" t="str">
        <f t="shared" si="15"/>
        <v>0</v>
      </c>
      <c r="BN36" s="66" t="str">
        <f t="shared" si="16"/>
        <v>3</v>
      </c>
      <c r="BO36" s="66" t="str">
        <f t="shared" si="17"/>
        <v>0</v>
      </c>
      <c r="BP36" s="66" t="str">
        <f t="shared" si="18"/>
        <v>0</v>
      </c>
      <c r="BQ36" s="66" t="str">
        <f t="shared" si="19"/>
        <v>7</v>
      </c>
      <c r="BR36" s="67" t="e">
        <f t="shared" si="20"/>
        <v>#VALUE!</v>
      </c>
      <c r="BS36" s="81">
        <f t="shared" si="21"/>
        <v>13333.333333333334</v>
      </c>
      <c r="BT36" s="83">
        <f t="shared" si="23"/>
        <v>2066.666666666667</v>
      </c>
      <c r="BU36" s="84">
        <f t="shared" si="22"/>
        <v>11266.666666666668</v>
      </c>
      <c r="BV36" s="84">
        <f t="shared" si="24"/>
        <v>4506.666666666668</v>
      </c>
      <c r="BW36" s="84">
        <f t="shared" si="25"/>
        <v>6760.000000000001</v>
      </c>
      <c r="BX36" s="9" t="s">
        <v>892</v>
      </c>
    </row>
    <row r="37" spans="1:76" s="1" customFormat="1" ht="18" customHeight="1">
      <c r="A37" s="4">
        <v>32</v>
      </c>
      <c r="B37" s="5" t="s">
        <v>406</v>
      </c>
      <c r="C37" s="31" t="s">
        <v>96</v>
      </c>
      <c r="D37" s="32" t="s">
        <v>140</v>
      </c>
      <c r="E37" s="32" t="s">
        <v>141</v>
      </c>
      <c r="F37" s="7" t="s">
        <v>133</v>
      </c>
      <c r="G37" s="16" t="s">
        <v>142</v>
      </c>
      <c r="H37" s="12" t="s">
        <v>822</v>
      </c>
      <c r="I37" s="33" t="s">
        <v>792</v>
      </c>
      <c r="J37" s="39"/>
      <c r="K37" s="4" t="s">
        <v>464</v>
      </c>
      <c r="L37" s="4" t="s">
        <v>793</v>
      </c>
      <c r="M37" s="4" t="s">
        <v>794</v>
      </c>
      <c r="N37" s="10" t="str">
        <f t="shared" si="0"/>
        <v>SI</v>
      </c>
      <c r="O37" s="10" t="str">
        <f t="shared" si="1"/>
        <v>vai avanti</v>
      </c>
      <c r="P37" s="10" t="s">
        <v>434</v>
      </c>
      <c r="Q37" s="11">
        <f t="shared" si="26"/>
        <v>36</v>
      </c>
      <c r="R37" s="11">
        <v>13</v>
      </c>
      <c r="S37" s="11">
        <v>23</v>
      </c>
      <c r="T37" s="11">
        <v>6</v>
      </c>
      <c r="U37" s="11">
        <v>3</v>
      </c>
      <c r="V37" s="42">
        <f t="shared" si="3"/>
        <v>12</v>
      </c>
      <c r="W37" s="10" t="str">
        <f t="shared" si="4"/>
        <v>SI</v>
      </c>
      <c r="X37" s="10" t="str">
        <f t="shared" si="5"/>
        <v>Vai avanti</v>
      </c>
      <c r="Y37" s="10" t="s">
        <v>443</v>
      </c>
      <c r="Z37" s="5" t="s">
        <v>71</v>
      </c>
      <c r="AA37" s="5" t="s">
        <v>68</v>
      </c>
      <c r="AB37" s="5"/>
      <c r="AC37" s="2" t="s">
        <v>443</v>
      </c>
      <c r="AD37" s="2" t="s">
        <v>443</v>
      </c>
      <c r="AE37" s="2" t="s">
        <v>435</v>
      </c>
      <c r="AF37" s="2"/>
      <c r="AG37" s="2"/>
      <c r="AH37" s="2"/>
      <c r="AI37" s="2" t="s">
        <v>435</v>
      </c>
      <c r="AJ37" s="2" t="s">
        <v>435</v>
      </c>
      <c r="AK37" s="2" t="s">
        <v>443</v>
      </c>
      <c r="AL37" s="2" t="s">
        <v>443</v>
      </c>
      <c r="AM37" s="2" t="s">
        <v>443</v>
      </c>
      <c r="AN37" s="2" t="s">
        <v>443</v>
      </c>
      <c r="AO37" s="2" t="s">
        <v>435</v>
      </c>
      <c r="AP37" s="4"/>
      <c r="AQ37" s="4"/>
      <c r="AR37" s="4"/>
      <c r="AS37" s="4"/>
      <c r="AT37" s="4"/>
      <c r="AU37" s="2"/>
      <c r="AV37" s="10"/>
      <c r="AW37" s="10"/>
      <c r="AX37" s="116" t="s">
        <v>84</v>
      </c>
      <c r="AY37" s="65" t="str">
        <f t="shared" si="6"/>
        <v>5</v>
      </c>
      <c r="AZ37" s="65" t="str">
        <f t="shared" si="7"/>
        <v>0</v>
      </c>
      <c r="BA37" s="65" t="e">
        <f>#VALUE!</f>
        <v>#VALUE!</v>
      </c>
      <c r="BB37" s="65" t="e">
        <f>#VALUE!</f>
        <v>#VALUE!</v>
      </c>
      <c r="BC37" s="65" t="e">
        <f>#VALUE!</f>
        <v>#VALUE!</v>
      </c>
      <c r="BD37" s="66" t="str">
        <f t="shared" si="8"/>
        <v>0</v>
      </c>
      <c r="BE37" s="66" t="str">
        <f t="shared" si="9"/>
        <v>0</v>
      </c>
      <c r="BF37" s="66" t="str">
        <f t="shared" si="9"/>
        <v>3</v>
      </c>
      <c r="BG37" s="66" t="str">
        <f t="shared" si="10"/>
        <v>3</v>
      </c>
      <c r="BH37" s="66" t="str">
        <f t="shared" si="10"/>
        <v>3</v>
      </c>
      <c r="BI37" s="66" t="str">
        <f t="shared" si="11"/>
        <v>0</v>
      </c>
      <c r="BJ37" s="66" t="str">
        <f t="shared" si="12"/>
        <v>0</v>
      </c>
      <c r="BK37" s="66" t="str">
        <f t="shared" si="13"/>
        <v>0</v>
      </c>
      <c r="BL37" s="66" t="str">
        <f t="shared" si="14"/>
        <v>0</v>
      </c>
      <c r="BM37" s="66" t="str">
        <f t="shared" si="15"/>
        <v>4</v>
      </c>
      <c r="BN37" s="66" t="str">
        <f t="shared" si="16"/>
        <v>0</v>
      </c>
      <c r="BO37" s="66" t="str">
        <f t="shared" si="17"/>
        <v>0</v>
      </c>
      <c r="BP37" s="66" t="str">
        <f t="shared" si="18"/>
        <v>0</v>
      </c>
      <c r="BQ37" s="66" t="str">
        <f t="shared" si="19"/>
        <v>7</v>
      </c>
      <c r="BR37" s="67" t="e">
        <f t="shared" si="20"/>
        <v>#VALUE!</v>
      </c>
      <c r="BS37" s="81">
        <f t="shared" si="21"/>
        <v>25000</v>
      </c>
      <c r="BT37" s="83">
        <f t="shared" si="23"/>
        <v>3875</v>
      </c>
      <c r="BU37" s="84">
        <f t="shared" si="22"/>
        <v>21125</v>
      </c>
      <c r="BV37" s="84">
        <f t="shared" si="24"/>
        <v>8450</v>
      </c>
      <c r="BW37" s="84">
        <f t="shared" si="25"/>
        <v>12675</v>
      </c>
      <c r="BX37" s="9" t="s">
        <v>899</v>
      </c>
    </row>
    <row r="38" spans="1:76" s="1" customFormat="1" ht="18" customHeight="1">
      <c r="A38" s="4">
        <v>33</v>
      </c>
      <c r="B38" s="5" t="s">
        <v>406</v>
      </c>
      <c r="C38" s="31" t="s">
        <v>97</v>
      </c>
      <c r="D38" s="32" t="s">
        <v>143</v>
      </c>
      <c r="E38" s="32" t="s">
        <v>144</v>
      </c>
      <c r="F38" s="7" t="s">
        <v>133</v>
      </c>
      <c r="G38" s="16" t="s">
        <v>145</v>
      </c>
      <c r="H38" s="12" t="s">
        <v>782</v>
      </c>
      <c r="I38" s="33" t="s">
        <v>783</v>
      </c>
      <c r="J38" s="39"/>
      <c r="K38" s="4" t="s">
        <v>454</v>
      </c>
      <c r="L38" s="4" t="s">
        <v>784</v>
      </c>
      <c r="M38" s="4" t="s">
        <v>785</v>
      </c>
      <c r="N38" s="10" t="str">
        <f t="shared" si="0"/>
        <v>SI</v>
      </c>
      <c r="O38" s="10" t="str">
        <f t="shared" si="1"/>
        <v>vai avanti</v>
      </c>
      <c r="P38" s="10" t="s">
        <v>434</v>
      </c>
      <c r="Q38" s="11">
        <f t="shared" si="26"/>
        <v>30</v>
      </c>
      <c r="R38" s="11">
        <v>14</v>
      </c>
      <c r="S38" s="11">
        <v>16</v>
      </c>
      <c r="T38" s="11">
        <v>8</v>
      </c>
      <c r="U38" s="11">
        <v>3.5</v>
      </c>
      <c r="V38" s="42">
        <f t="shared" si="3"/>
        <v>11.428571428571429</v>
      </c>
      <c r="W38" s="10" t="str">
        <f t="shared" si="4"/>
        <v>SI</v>
      </c>
      <c r="X38" s="10" t="str">
        <f t="shared" si="5"/>
        <v>Vai avanti</v>
      </c>
      <c r="Y38" s="10" t="s">
        <v>443</v>
      </c>
      <c r="Z38" s="5" t="s">
        <v>71</v>
      </c>
      <c r="AA38" s="5"/>
      <c r="AB38" s="5"/>
      <c r="AC38" s="2" t="s">
        <v>443</v>
      </c>
      <c r="AD38" s="2" t="s">
        <v>435</v>
      </c>
      <c r="AE38" s="2" t="s">
        <v>435</v>
      </c>
      <c r="AF38" s="2"/>
      <c r="AG38" s="2"/>
      <c r="AH38" s="2"/>
      <c r="AI38" s="2" t="s">
        <v>435</v>
      </c>
      <c r="AJ38" s="2" t="s">
        <v>435</v>
      </c>
      <c r="AK38" s="2" t="s">
        <v>435</v>
      </c>
      <c r="AL38" s="2" t="s">
        <v>443</v>
      </c>
      <c r="AM38" s="2" t="s">
        <v>443</v>
      </c>
      <c r="AN38" s="2" t="s">
        <v>435</v>
      </c>
      <c r="AO38" s="2" t="s">
        <v>443</v>
      </c>
      <c r="AP38" s="4"/>
      <c r="AQ38" s="4"/>
      <c r="AR38" s="4"/>
      <c r="AS38" s="4"/>
      <c r="AT38" s="4"/>
      <c r="AU38" s="2" t="s">
        <v>437</v>
      </c>
      <c r="AV38" s="10"/>
      <c r="AW38" s="10"/>
      <c r="AX38" s="116" t="s">
        <v>84</v>
      </c>
      <c r="AY38" s="65" t="str">
        <f t="shared" si="6"/>
        <v>5</v>
      </c>
      <c r="AZ38" s="65" t="str">
        <f t="shared" si="7"/>
        <v>0</v>
      </c>
      <c r="BA38" s="65" t="e">
        <f>#VALUE!</f>
        <v>#VALUE!</v>
      </c>
      <c r="BB38" s="65" t="e">
        <f>#VALUE!</f>
        <v>#VALUE!</v>
      </c>
      <c r="BC38" s="65" t="e">
        <f>#VALUE!</f>
        <v>#VALUE!</v>
      </c>
      <c r="BD38" s="66" t="str">
        <f t="shared" si="8"/>
        <v>0</v>
      </c>
      <c r="BE38" s="66" t="str">
        <f aca="true" t="shared" si="27" ref="BE38:BF71">IF(AD38="SI","3","0")</f>
        <v>3</v>
      </c>
      <c r="BF38" s="66" t="str">
        <f t="shared" si="27"/>
        <v>3</v>
      </c>
      <c r="BG38" s="66" t="str">
        <f aca="true" t="shared" si="28" ref="BG38:BH71">IF(AI38="SI","3","0")</f>
        <v>3</v>
      </c>
      <c r="BH38" s="66" t="str">
        <f t="shared" si="28"/>
        <v>3</v>
      </c>
      <c r="BI38" s="66" t="str">
        <f t="shared" si="11"/>
        <v>4</v>
      </c>
      <c r="BJ38" s="66" t="str">
        <f t="shared" si="12"/>
        <v>0</v>
      </c>
      <c r="BK38" s="66" t="str">
        <f t="shared" si="13"/>
        <v>0</v>
      </c>
      <c r="BL38" s="66" t="str">
        <f t="shared" si="14"/>
        <v>3</v>
      </c>
      <c r="BM38" s="66" t="str">
        <f t="shared" si="15"/>
        <v>0</v>
      </c>
      <c r="BN38" s="66" t="str">
        <f t="shared" si="16"/>
        <v>3</v>
      </c>
      <c r="BO38" s="66" t="str">
        <f t="shared" si="17"/>
        <v>0</v>
      </c>
      <c r="BP38" s="66" t="str">
        <f t="shared" si="18"/>
        <v>0</v>
      </c>
      <c r="BQ38" s="66" t="str">
        <f t="shared" si="19"/>
        <v>7</v>
      </c>
      <c r="BR38" s="67" t="e">
        <f t="shared" si="20"/>
        <v>#VALUE!</v>
      </c>
      <c r="BS38" s="81">
        <f t="shared" si="21"/>
        <v>30000</v>
      </c>
      <c r="BT38" s="83">
        <f t="shared" si="23"/>
        <v>4650</v>
      </c>
      <c r="BU38" s="84">
        <f t="shared" si="22"/>
        <v>25350</v>
      </c>
      <c r="BV38" s="84">
        <f t="shared" si="24"/>
        <v>10140</v>
      </c>
      <c r="BW38" s="84">
        <f t="shared" si="25"/>
        <v>15210</v>
      </c>
      <c r="BX38" s="9" t="s">
        <v>899</v>
      </c>
    </row>
    <row r="39" spans="1:76" s="1" customFormat="1" ht="18" customHeight="1">
      <c r="A39" s="4">
        <v>34</v>
      </c>
      <c r="B39" s="5" t="s">
        <v>406</v>
      </c>
      <c r="C39" s="31" t="s">
        <v>770</v>
      </c>
      <c r="D39" s="32" t="s">
        <v>146</v>
      </c>
      <c r="E39" s="32" t="s">
        <v>147</v>
      </c>
      <c r="F39" s="6" t="s">
        <v>133</v>
      </c>
      <c r="G39" s="16" t="s">
        <v>148</v>
      </c>
      <c r="H39" s="12" t="s">
        <v>149</v>
      </c>
      <c r="I39" s="33" t="s">
        <v>149</v>
      </c>
      <c r="J39" s="39"/>
      <c r="K39" s="4" t="s">
        <v>445</v>
      </c>
      <c r="L39" s="4" t="s">
        <v>780</v>
      </c>
      <c r="M39" s="4" t="s">
        <v>781</v>
      </c>
      <c r="N39" s="10" t="str">
        <f t="shared" si="0"/>
        <v>SI</v>
      </c>
      <c r="O39" s="10" t="str">
        <f t="shared" si="1"/>
        <v>vai avanti</v>
      </c>
      <c r="P39" s="10" t="s">
        <v>434</v>
      </c>
      <c r="Q39" s="11">
        <f t="shared" si="26"/>
        <v>15</v>
      </c>
      <c r="R39" s="11">
        <v>10</v>
      </c>
      <c r="S39" s="11">
        <v>5</v>
      </c>
      <c r="T39" s="11">
        <v>6</v>
      </c>
      <c r="U39" s="11">
        <v>1.5</v>
      </c>
      <c r="V39" s="42">
        <f t="shared" si="3"/>
        <v>10</v>
      </c>
      <c r="W39" s="10" t="str">
        <f t="shared" si="4"/>
        <v>SI</v>
      </c>
      <c r="X39" s="10" t="str">
        <f t="shared" si="5"/>
        <v>Vai avanti</v>
      </c>
      <c r="Y39" s="10" t="s">
        <v>443</v>
      </c>
      <c r="Z39" s="5" t="s">
        <v>67</v>
      </c>
      <c r="AA39" s="5" t="s">
        <v>67</v>
      </c>
      <c r="AB39" s="5"/>
      <c r="AC39" s="2" t="s">
        <v>443</v>
      </c>
      <c r="AD39" s="2" t="s">
        <v>435</v>
      </c>
      <c r="AE39" s="2" t="s">
        <v>435</v>
      </c>
      <c r="AF39" s="2"/>
      <c r="AG39" s="2"/>
      <c r="AH39" s="2"/>
      <c r="AI39" s="2" t="s">
        <v>435</v>
      </c>
      <c r="AJ39" s="2" t="s">
        <v>435</v>
      </c>
      <c r="AK39" s="2" t="s">
        <v>435</v>
      </c>
      <c r="AL39" s="2" t="s">
        <v>443</v>
      </c>
      <c r="AM39" s="2" t="s">
        <v>443</v>
      </c>
      <c r="AN39" s="2" t="s">
        <v>443</v>
      </c>
      <c r="AO39" s="2" t="s">
        <v>435</v>
      </c>
      <c r="AP39" s="4"/>
      <c r="AQ39" s="4"/>
      <c r="AR39" s="4"/>
      <c r="AS39" s="4"/>
      <c r="AT39" s="4"/>
      <c r="AU39" s="2" t="s">
        <v>437</v>
      </c>
      <c r="AV39" s="10"/>
      <c r="AW39" s="10"/>
      <c r="AX39" s="116" t="s">
        <v>84</v>
      </c>
      <c r="AY39" s="65" t="str">
        <f t="shared" si="6"/>
        <v>7</v>
      </c>
      <c r="AZ39" s="65" t="str">
        <f t="shared" si="7"/>
        <v>0</v>
      </c>
      <c r="BA39" s="65" t="e">
        <f>#VALUE!</f>
        <v>#VALUE!</v>
      </c>
      <c r="BB39" s="65" t="e">
        <f>#VALUE!</f>
        <v>#VALUE!</v>
      </c>
      <c r="BC39" s="65" t="e">
        <f>#VALUE!</f>
        <v>#VALUE!</v>
      </c>
      <c r="BD39" s="66" t="str">
        <f t="shared" si="8"/>
        <v>0</v>
      </c>
      <c r="BE39" s="66" t="str">
        <f t="shared" si="27"/>
        <v>3</v>
      </c>
      <c r="BF39" s="66" t="str">
        <f t="shared" si="27"/>
        <v>3</v>
      </c>
      <c r="BG39" s="66" t="str">
        <f t="shared" si="28"/>
        <v>3</v>
      </c>
      <c r="BH39" s="66" t="str">
        <f t="shared" si="28"/>
        <v>3</v>
      </c>
      <c r="BI39" s="66" t="str">
        <f t="shared" si="11"/>
        <v>4</v>
      </c>
      <c r="BJ39" s="66" t="str">
        <f t="shared" si="12"/>
        <v>0</v>
      </c>
      <c r="BK39" s="66" t="str">
        <f t="shared" si="13"/>
        <v>0</v>
      </c>
      <c r="BL39" s="66" t="str">
        <f t="shared" si="14"/>
        <v>0</v>
      </c>
      <c r="BM39" s="66" t="str">
        <f t="shared" si="15"/>
        <v>4</v>
      </c>
      <c r="BN39" s="66" t="str">
        <f t="shared" si="16"/>
        <v>3</v>
      </c>
      <c r="BO39" s="66" t="str">
        <f t="shared" si="17"/>
        <v>0</v>
      </c>
      <c r="BP39" s="66" t="str">
        <f t="shared" si="18"/>
        <v>0</v>
      </c>
      <c r="BQ39" s="66" t="str">
        <f t="shared" si="19"/>
        <v>7</v>
      </c>
      <c r="BR39" s="67" t="e">
        <f t="shared" si="20"/>
        <v>#VALUE!</v>
      </c>
      <c r="BS39" s="81">
        <f t="shared" si="21"/>
        <v>25000</v>
      </c>
      <c r="BT39" s="83">
        <f t="shared" si="23"/>
        <v>3875</v>
      </c>
      <c r="BU39" s="84">
        <f t="shared" si="22"/>
        <v>21125</v>
      </c>
      <c r="BV39" s="84">
        <f t="shared" si="24"/>
        <v>8450</v>
      </c>
      <c r="BW39" s="84">
        <f t="shared" si="25"/>
        <v>12675</v>
      </c>
      <c r="BX39" s="9" t="s">
        <v>892</v>
      </c>
    </row>
    <row r="40" spans="1:76" s="1" customFormat="1" ht="18" customHeight="1">
      <c r="A40" s="4">
        <v>35</v>
      </c>
      <c r="B40" s="5" t="s">
        <v>406</v>
      </c>
      <c r="C40" s="31" t="s">
        <v>98</v>
      </c>
      <c r="D40" s="32" t="s">
        <v>150</v>
      </c>
      <c r="E40" s="32" t="s">
        <v>144</v>
      </c>
      <c r="F40" s="7" t="s">
        <v>133</v>
      </c>
      <c r="G40" s="17" t="s">
        <v>827</v>
      </c>
      <c r="H40" s="12" t="s">
        <v>823</v>
      </c>
      <c r="I40" s="33" t="s">
        <v>826</v>
      </c>
      <c r="J40" s="39"/>
      <c r="K40" s="9" t="s">
        <v>445</v>
      </c>
      <c r="L40" s="9" t="s">
        <v>828</v>
      </c>
      <c r="M40" s="9" t="s">
        <v>829</v>
      </c>
      <c r="N40" s="10" t="str">
        <f t="shared" si="0"/>
        <v>SI</v>
      </c>
      <c r="O40" s="10" t="str">
        <f t="shared" si="1"/>
        <v>vai avanti</v>
      </c>
      <c r="P40" s="2" t="s">
        <v>434</v>
      </c>
      <c r="Q40" s="11">
        <f t="shared" si="26"/>
        <v>37</v>
      </c>
      <c r="R40" s="11">
        <v>21</v>
      </c>
      <c r="S40" s="11">
        <v>16</v>
      </c>
      <c r="T40" s="11">
        <v>5</v>
      </c>
      <c r="U40" s="11">
        <v>3</v>
      </c>
      <c r="V40" s="42">
        <f t="shared" si="3"/>
        <v>10.277777777777779</v>
      </c>
      <c r="W40" s="10" t="str">
        <f t="shared" si="4"/>
        <v>SI</v>
      </c>
      <c r="X40" s="10" t="str">
        <f t="shared" si="5"/>
        <v>Vai avanti</v>
      </c>
      <c r="Y40" s="2" t="s">
        <v>443</v>
      </c>
      <c r="Z40" s="5" t="s">
        <v>71</v>
      </c>
      <c r="AA40" s="5"/>
      <c r="AB40" s="5"/>
      <c r="AC40" s="2" t="s">
        <v>443</v>
      </c>
      <c r="AD40" s="2" t="s">
        <v>443</v>
      </c>
      <c r="AE40" s="2" t="s">
        <v>435</v>
      </c>
      <c r="AF40" s="10"/>
      <c r="AG40" s="10"/>
      <c r="AH40" s="10"/>
      <c r="AI40" s="2" t="s">
        <v>435</v>
      </c>
      <c r="AJ40" s="2" t="s">
        <v>435</v>
      </c>
      <c r="AK40" s="2" t="s">
        <v>435</v>
      </c>
      <c r="AL40" s="2" t="s">
        <v>443</v>
      </c>
      <c r="AM40" s="2" t="s">
        <v>443</v>
      </c>
      <c r="AN40" s="2" t="s">
        <v>435</v>
      </c>
      <c r="AO40" s="2" t="s">
        <v>443</v>
      </c>
      <c r="AP40" s="4"/>
      <c r="AQ40" s="4"/>
      <c r="AR40" s="4"/>
      <c r="AS40" s="4"/>
      <c r="AT40" s="4"/>
      <c r="AU40" s="2" t="s">
        <v>437</v>
      </c>
      <c r="AV40" s="10"/>
      <c r="AW40" s="10"/>
      <c r="AX40" s="116" t="s">
        <v>84</v>
      </c>
      <c r="AY40" s="65" t="str">
        <f t="shared" si="6"/>
        <v>5</v>
      </c>
      <c r="AZ40" s="65" t="str">
        <f t="shared" si="7"/>
        <v>0</v>
      </c>
      <c r="BA40" s="65" t="e">
        <f>#VALUE!</f>
        <v>#VALUE!</v>
      </c>
      <c r="BB40" s="65" t="e">
        <f>#VALUE!</f>
        <v>#VALUE!</v>
      </c>
      <c r="BC40" s="65" t="e">
        <f>#VALUE!</f>
        <v>#VALUE!</v>
      </c>
      <c r="BD40" s="66" t="str">
        <f t="shared" si="8"/>
        <v>0</v>
      </c>
      <c r="BE40" s="66" t="str">
        <f t="shared" si="27"/>
        <v>0</v>
      </c>
      <c r="BF40" s="66" t="str">
        <f t="shared" si="27"/>
        <v>3</v>
      </c>
      <c r="BG40" s="66" t="str">
        <f t="shared" si="28"/>
        <v>3</v>
      </c>
      <c r="BH40" s="66" t="str">
        <f t="shared" si="28"/>
        <v>3</v>
      </c>
      <c r="BI40" s="66" t="str">
        <f t="shared" si="11"/>
        <v>4</v>
      </c>
      <c r="BJ40" s="66" t="str">
        <f t="shared" si="12"/>
        <v>0</v>
      </c>
      <c r="BK40" s="66" t="str">
        <f t="shared" si="13"/>
        <v>0</v>
      </c>
      <c r="BL40" s="66" t="str">
        <f t="shared" si="14"/>
        <v>3</v>
      </c>
      <c r="BM40" s="66" t="str">
        <f t="shared" si="15"/>
        <v>0</v>
      </c>
      <c r="BN40" s="66" t="str">
        <f t="shared" si="16"/>
        <v>3</v>
      </c>
      <c r="BO40" s="66" t="str">
        <f t="shared" si="17"/>
        <v>0</v>
      </c>
      <c r="BP40" s="66" t="str">
        <f t="shared" si="18"/>
        <v>0</v>
      </c>
      <c r="BQ40" s="66" t="str">
        <f t="shared" si="19"/>
        <v>7</v>
      </c>
      <c r="BR40" s="67" t="e">
        <f t="shared" si="20"/>
        <v>#VALUE!</v>
      </c>
      <c r="BS40" s="81">
        <f t="shared" si="21"/>
        <v>25000</v>
      </c>
      <c r="BT40" s="83">
        <f t="shared" si="23"/>
        <v>3875</v>
      </c>
      <c r="BU40" s="84">
        <f t="shared" si="22"/>
        <v>21125</v>
      </c>
      <c r="BV40" s="84">
        <f t="shared" si="24"/>
        <v>8450</v>
      </c>
      <c r="BW40" s="84">
        <f t="shared" si="25"/>
        <v>12675</v>
      </c>
      <c r="BX40" s="9" t="s">
        <v>892</v>
      </c>
    </row>
    <row r="41" spans="1:76" s="1" customFormat="1" ht="18" customHeight="1">
      <c r="A41" s="18">
        <v>1</v>
      </c>
      <c r="B41" s="19" t="s">
        <v>69</v>
      </c>
      <c r="C41" s="38" t="s">
        <v>859</v>
      </c>
      <c r="D41" s="118" t="s">
        <v>860</v>
      </c>
      <c r="E41" s="118" t="s">
        <v>309</v>
      </c>
      <c r="F41" s="119" t="s">
        <v>133</v>
      </c>
      <c r="G41" s="120"/>
      <c r="H41" s="121" t="s">
        <v>891</v>
      </c>
      <c r="I41" s="122"/>
      <c r="J41" s="38">
        <v>3467957010</v>
      </c>
      <c r="K41" s="27" t="s">
        <v>831</v>
      </c>
      <c r="L41" s="18"/>
      <c r="M41" s="18"/>
      <c r="N41" s="20" t="str">
        <f t="shared" si="0"/>
        <v>SI</v>
      </c>
      <c r="O41" s="20" t="str">
        <f t="shared" si="1"/>
        <v>vai avanti</v>
      </c>
      <c r="P41" s="27" t="s">
        <v>435</v>
      </c>
      <c r="Q41" s="21">
        <v>20</v>
      </c>
      <c r="R41" s="21">
        <v>9</v>
      </c>
      <c r="S41" s="21">
        <v>11</v>
      </c>
      <c r="T41" s="21">
        <v>9</v>
      </c>
      <c r="U41" s="21">
        <v>3</v>
      </c>
      <c r="V41" s="22">
        <f t="shared" si="3"/>
        <v>10</v>
      </c>
      <c r="W41" s="20" t="str">
        <f t="shared" si="4"/>
        <v>SI</v>
      </c>
      <c r="X41" s="20" t="str">
        <f t="shared" si="5"/>
        <v>Vai avanti</v>
      </c>
      <c r="Y41" s="27" t="s">
        <v>435</v>
      </c>
      <c r="Z41" s="19" t="s">
        <v>66</v>
      </c>
      <c r="AA41" s="19" t="s">
        <v>66</v>
      </c>
      <c r="AB41" s="19" t="s">
        <v>64</v>
      </c>
      <c r="AC41" s="27" t="s">
        <v>443</v>
      </c>
      <c r="AD41" s="27" t="s">
        <v>435</v>
      </c>
      <c r="AE41" s="27" t="s">
        <v>435</v>
      </c>
      <c r="AF41" s="18"/>
      <c r="AG41" s="18"/>
      <c r="AH41" s="18"/>
      <c r="AI41" s="27" t="s">
        <v>435</v>
      </c>
      <c r="AJ41" s="27" t="s">
        <v>435</v>
      </c>
      <c r="AK41" s="27" t="s">
        <v>435</v>
      </c>
      <c r="AL41" s="23" t="s">
        <v>443</v>
      </c>
      <c r="AM41" s="23" t="s">
        <v>443</v>
      </c>
      <c r="AN41" s="23" t="s">
        <v>443</v>
      </c>
      <c r="AO41" s="23" t="s">
        <v>435</v>
      </c>
      <c r="AP41" s="18"/>
      <c r="AQ41" s="18"/>
      <c r="AR41" s="18"/>
      <c r="AS41" s="18"/>
      <c r="AT41" s="18"/>
      <c r="AU41" s="23"/>
      <c r="AV41" s="27" t="s">
        <v>437</v>
      </c>
      <c r="AW41" s="18"/>
      <c r="AX41" s="27" t="s">
        <v>84</v>
      </c>
      <c r="AY41" s="24" t="str">
        <f t="shared" si="6"/>
        <v>7</v>
      </c>
      <c r="AZ41" s="24" t="str">
        <f t="shared" si="7"/>
        <v>2</v>
      </c>
      <c r="BA41" s="24" t="e">
        <f>#VALUE!</f>
        <v>#VALUE!</v>
      </c>
      <c r="BB41" s="24" t="e">
        <f>#VALUE!</f>
        <v>#VALUE!</v>
      </c>
      <c r="BC41" s="24" t="e">
        <f>#VALUE!</f>
        <v>#VALUE!</v>
      </c>
      <c r="BD41" s="25" t="str">
        <f t="shared" si="8"/>
        <v>0</v>
      </c>
      <c r="BE41" s="25" t="str">
        <f t="shared" si="27"/>
        <v>3</v>
      </c>
      <c r="BF41" s="25" t="str">
        <f t="shared" si="27"/>
        <v>3</v>
      </c>
      <c r="BG41" s="25" t="str">
        <f t="shared" si="28"/>
        <v>3</v>
      </c>
      <c r="BH41" s="25" t="str">
        <f t="shared" si="28"/>
        <v>3</v>
      </c>
      <c r="BI41" s="25" t="str">
        <f t="shared" si="11"/>
        <v>4</v>
      </c>
      <c r="BJ41" s="25" t="str">
        <f t="shared" si="12"/>
        <v>0</v>
      </c>
      <c r="BK41" s="25" t="str">
        <f t="shared" si="13"/>
        <v>0</v>
      </c>
      <c r="BL41" s="25" t="str">
        <f t="shared" si="14"/>
        <v>0</v>
      </c>
      <c r="BM41" s="25" t="str">
        <f t="shared" si="15"/>
        <v>4</v>
      </c>
      <c r="BN41" s="25" t="str">
        <f t="shared" si="16"/>
        <v>0</v>
      </c>
      <c r="BO41" s="25" t="str">
        <f t="shared" si="17"/>
        <v>2</v>
      </c>
      <c r="BP41" s="25" t="str">
        <f t="shared" si="18"/>
        <v>0</v>
      </c>
      <c r="BQ41" s="25" t="str">
        <f t="shared" si="19"/>
        <v>7</v>
      </c>
      <c r="BR41" s="26" t="e">
        <f t="shared" si="20"/>
        <v>#VALUE!</v>
      </c>
      <c r="BS41" s="123">
        <f t="shared" si="21"/>
        <v>30000</v>
      </c>
      <c r="BT41" s="124">
        <f>BS41*15.5/100</f>
        <v>4650</v>
      </c>
      <c r="BU41" s="125">
        <f t="shared" si="22"/>
        <v>25350</v>
      </c>
      <c r="BV41" s="125">
        <f>BU41*40/100</f>
        <v>10140</v>
      </c>
      <c r="BW41" s="125">
        <f>BU41*60/100</f>
        <v>15210</v>
      </c>
      <c r="BX41" s="18" t="s">
        <v>924</v>
      </c>
    </row>
    <row r="42" spans="1:76" s="1" customFormat="1" ht="18" customHeight="1">
      <c r="A42" s="4">
        <v>36</v>
      </c>
      <c r="B42" s="5" t="s">
        <v>69</v>
      </c>
      <c r="C42" s="31" t="s">
        <v>312</v>
      </c>
      <c r="D42" s="32" t="s">
        <v>313</v>
      </c>
      <c r="E42" s="32" t="s">
        <v>314</v>
      </c>
      <c r="F42" s="6" t="s">
        <v>153</v>
      </c>
      <c r="G42" s="37" t="s">
        <v>515</v>
      </c>
      <c r="H42" s="14" t="s">
        <v>516</v>
      </c>
      <c r="I42" s="40" t="s">
        <v>516</v>
      </c>
      <c r="J42" s="39"/>
      <c r="K42" s="9" t="s">
        <v>570</v>
      </c>
      <c r="L42" s="9" t="s">
        <v>517</v>
      </c>
      <c r="M42" s="9" t="s">
        <v>518</v>
      </c>
      <c r="N42" s="10" t="str">
        <f t="shared" si="0"/>
        <v>SI</v>
      </c>
      <c r="O42" s="10" t="str">
        <f t="shared" si="1"/>
        <v>vai avanti</v>
      </c>
      <c r="P42" s="2" t="s">
        <v>434</v>
      </c>
      <c r="Q42" s="11">
        <f t="shared" si="26"/>
        <v>16</v>
      </c>
      <c r="R42" s="11">
        <v>8</v>
      </c>
      <c r="S42" s="11">
        <v>8</v>
      </c>
      <c r="T42" s="11">
        <v>7</v>
      </c>
      <c r="U42" s="11">
        <v>2</v>
      </c>
      <c r="V42" s="42">
        <f t="shared" si="3"/>
        <v>9.333333333333334</v>
      </c>
      <c r="W42" s="10" t="str">
        <f t="shared" si="4"/>
        <v>SI</v>
      </c>
      <c r="X42" s="10" t="str">
        <f t="shared" si="5"/>
        <v>Vai avanti</v>
      </c>
      <c r="Y42" s="2" t="s">
        <v>443</v>
      </c>
      <c r="Z42" s="2" t="s">
        <v>72</v>
      </c>
      <c r="AA42" s="2"/>
      <c r="AB42" s="2"/>
      <c r="AC42" s="2" t="s">
        <v>443</v>
      </c>
      <c r="AD42" s="2" t="s">
        <v>435</v>
      </c>
      <c r="AE42" s="2" t="s">
        <v>435</v>
      </c>
      <c r="AF42" s="10"/>
      <c r="AG42" s="10"/>
      <c r="AH42" s="10"/>
      <c r="AI42" s="2" t="s">
        <v>435</v>
      </c>
      <c r="AJ42" s="2" t="s">
        <v>435</v>
      </c>
      <c r="AK42" s="2" t="s">
        <v>435</v>
      </c>
      <c r="AL42" s="2" t="s">
        <v>443</v>
      </c>
      <c r="AM42" s="2" t="s">
        <v>443</v>
      </c>
      <c r="AN42" s="2" t="s">
        <v>443</v>
      </c>
      <c r="AO42" s="2" t="s">
        <v>435</v>
      </c>
      <c r="AP42" s="4"/>
      <c r="AQ42" s="4"/>
      <c r="AR42" s="4"/>
      <c r="AS42" s="4"/>
      <c r="AT42" s="4"/>
      <c r="AU42" s="2"/>
      <c r="AV42" s="9" t="s">
        <v>437</v>
      </c>
      <c r="AW42" s="4"/>
      <c r="AX42" s="5" t="s">
        <v>84</v>
      </c>
      <c r="AY42" s="65" t="str">
        <f t="shared" si="6"/>
        <v>5</v>
      </c>
      <c r="AZ42" s="65" t="str">
        <f t="shared" si="7"/>
        <v>0</v>
      </c>
      <c r="BA42" s="65" t="e">
        <f>#VALUE!</f>
        <v>#VALUE!</v>
      </c>
      <c r="BB42" s="65" t="e">
        <f>#VALUE!</f>
        <v>#VALUE!</v>
      </c>
      <c r="BC42" s="65" t="e">
        <f>#VALUE!</f>
        <v>#VALUE!</v>
      </c>
      <c r="BD42" s="66" t="str">
        <f t="shared" si="8"/>
        <v>0</v>
      </c>
      <c r="BE42" s="66" t="str">
        <f t="shared" si="27"/>
        <v>3</v>
      </c>
      <c r="BF42" s="66" t="str">
        <f t="shared" si="27"/>
        <v>3</v>
      </c>
      <c r="BG42" s="66" t="str">
        <f t="shared" si="28"/>
        <v>3</v>
      </c>
      <c r="BH42" s="66" t="str">
        <f t="shared" si="28"/>
        <v>3</v>
      </c>
      <c r="BI42" s="66" t="str">
        <f t="shared" si="11"/>
        <v>4</v>
      </c>
      <c r="BJ42" s="66" t="str">
        <f t="shared" si="12"/>
        <v>0</v>
      </c>
      <c r="BK42" s="66" t="str">
        <f t="shared" si="13"/>
        <v>0</v>
      </c>
      <c r="BL42" s="66" t="str">
        <f t="shared" si="14"/>
        <v>0</v>
      </c>
      <c r="BM42" s="66" t="str">
        <f t="shared" si="15"/>
        <v>4</v>
      </c>
      <c r="BN42" s="66" t="str">
        <f t="shared" si="16"/>
        <v>0</v>
      </c>
      <c r="BO42" s="66" t="str">
        <f t="shared" si="17"/>
        <v>2</v>
      </c>
      <c r="BP42" s="66" t="str">
        <f t="shared" si="18"/>
        <v>0</v>
      </c>
      <c r="BQ42" s="66" t="str">
        <f t="shared" si="19"/>
        <v>7</v>
      </c>
      <c r="BR42" s="67" t="e">
        <f t="shared" si="20"/>
        <v>#VALUE!</v>
      </c>
      <c r="BS42" s="81">
        <f t="shared" si="21"/>
        <v>30000</v>
      </c>
      <c r="BT42" s="83">
        <f t="shared" si="23"/>
        <v>4650</v>
      </c>
      <c r="BU42" s="84">
        <f t="shared" si="22"/>
        <v>25350</v>
      </c>
      <c r="BV42" s="84">
        <f t="shared" si="24"/>
        <v>10140</v>
      </c>
      <c r="BW42" s="84">
        <f t="shared" si="25"/>
        <v>15210</v>
      </c>
      <c r="BX42" s="9" t="s">
        <v>892</v>
      </c>
    </row>
    <row r="43" spans="1:76" s="1" customFormat="1" ht="18" customHeight="1">
      <c r="A43" s="4">
        <v>37</v>
      </c>
      <c r="B43" s="5" t="s">
        <v>406</v>
      </c>
      <c r="C43" s="34" t="s">
        <v>99</v>
      </c>
      <c r="D43" s="35" t="s">
        <v>151</v>
      </c>
      <c r="E43" s="35" t="s">
        <v>152</v>
      </c>
      <c r="F43" s="7" t="s">
        <v>153</v>
      </c>
      <c r="G43" s="16" t="s">
        <v>154</v>
      </c>
      <c r="H43" s="13" t="s">
        <v>519</v>
      </c>
      <c r="I43" s="36" t="s">
        <v>520</v>
      </c>
      <c r="J43" s="39"/>
      <c r="K43" s="9" t="s">
        <v>445</v>
      </c>
      <c r="L43" s="9" t="s">
        <v>678</v>
      </c>
      <c r="M43" s="9" t="s">
        <v>679</v>
      </c>
      <c r="N43" s="10" t="str">
        <f t="shared" si="0"/>
        <v>SI</v>
      </c>
      <c r="O43" s="10" t="str">
        <f t="shared" si="1"/>
        <v>vai avanti</v>
      </c>
      <c r="P43" s="2" t="s">
        <v>434</v>
      </c>
      <c r="Q43" s="11">
        <f t="shared" si="26"/>
        <v>18</v>
      </c>
      <c r="R43" s="11">
        <v>8</v>
      </c>
      <c r="S43" s="11">
        <v>10</v>
      </c>
      <c r="T43" s="11">
        <v>7</v>
      </c>
      <c r="U43" s="11">
        <v>2</v>
      </c>
      <c r="V43" s="42">
        <f t="shared" si="3"/>
        <v>10.5</v>
      </c>
      <c r="W43" s="10" t="str">
        <f t="shared" si="4"/>
        <v>SI</v>
      </c>
      <c r="X43" s="10" t="str">
        <f t="shared" si="5"/>
        <v>Vai avanti</v>
      </c>
      <c r="Y43" s="2" t="s">
        <v>443</v>
      </c>
      <c r="Z43" s="5" t="s">
        <v>74</v>
      </c>
      <c r="AA43" s="5" t="s">
        <v>70</v>
      </c>
      <c r="AB43" s="5"/>
      <c r="AC43" s="2" t="s">
        <v>443</v>
      </c>
      <c r="AD43" s="2" t="s">
        <v>435</v>
      </c>
      <c r="AE43" s="2" t="s">
        <v>435</v>
      </c>
      <c r="AF43" s="2" t="s">
        <v>435</v>
      </c>
      <c r="AG43" s="2" t="s">
        <v>435</v>
      </c>
      <c r="AH43" s="2" t="s">
        <v>435</v>
      </c>
      <c r="AI43" s="2" t="s">
        <v>435</v>
      </c>
      <c r="AJ43" s="2" t="s">
        <v>435</v>
      </c>
      <c r="AK43" s="2" t="s">
        <v>435</v>
      </c>
      <c r="AL43" s="2" t="s">
        <v>443</v>
      </c>
      <c r="AM43" s="2" t="s">
        <v>443</v>
      </c>
      <c r="AN43" s="2" t="s">
        <v>435</v>
      </c>
      <c r="AO43" s="2" t="s">
        <v>443</v>
      </c>
      <c r="AP43" s="4"/>
      <c r="AQ43" s="4"/>
      <c r="AR43" s="4"/>
      <c r="AS43" s="4"/>
      <c r="AT43" s="4"/>
      <c r="AU43" s="2"/>
      <c r="AV43" s="2" t="s">
        <v>437</v>
      </c>
      <c r="AW43" s="10"/>
      <c r="AX43" s="116" t="s">
        <v>85</v>
      </c>
      <c r="AY43" s="65" t="str">
        <f t="shared" si="6"/>
        <v>5</v>
      </c>
      <c r="AZ43" s="65" t="str">
        <f t="shared" si="7"/>
        <v>0</v>
      </c>
      <c r="BA43" s="65" t="e">
        <f>#VALUE!</f>
        <v>#VALUE!</v>
      </c>
      <c r="BB43" s="65" t="e">
        <f>#VALUE!</f>
        <v>#VALUE!</v>
      </c>
      <c r="BC43" s="65" t="e">
        <f>#VALUE!</f>
        <v>#VALUE!</v>
      </c>
      <c r="BD43" s="66" t="str">
        <f t="shared" si="8"/>
        <v>0</v>
      </c>
      <c r="BE43" s="66" t="str">
        <f t="shared" si="27"/>
        <v>3</v>
      </c>
      <c r="BF43" s="66" t="str">
        <f t="shared" si="27"/>
        <v>3</v>
      </c>
      <c r="BG43" s="66" t="str">
        <f t="shared" si="28"/>
        <v>3</v>
      </c>
      <c r="BH43" s="66" t="str">
        <f t="shared" si="28"/>
        <v>3</v>
      </c>
      <c r="BI43" s="66" t="str">
        <f t="shared" si="11"/>
        <v>4</v>
      </c>
      <c r="BJ43" s="66" t="str">
        <f t="shared" si="12"/>
        <v>0</v>
      </c>
      <c r="BK43" s="66" t="str">
        <f t="shared" si="13"/>
        <v>0</v>
      </c>
      <c r="BL43" s="66" t="str">
        <f t="shared" si="14"/>
        <v>3</v>
      </c>
      <c r="BM43" s="66" t="str">
        <f t="shared" si="15"/>
        <v>0</v>
      </c>
      <c r="BN43" s="66" t="str">
        <f t="shared" si="16"/>
        <v>0</v>
      </c>
      <c r="BO43" s="66" t="str">
        <f t="shared" si="17"/>
        <v>2</v>
      </c>
      <c r="BP43" s="66" t="str">
        <f t="shared" si="18"/>
        <v>0</v>
      </c>
      <c r="BQ43" s="66" t="str">
        <f t="shared" si="19"/>
        <v>5</v>
      </c>
      <c r="BR43" s="67" t="e">
        <f t="shared" si="20"/>
        <v>#VALUE!</v>
      </c>
      <c r="BS43" s="81">
        <f t="shared" si="21"/>
        <v>30000</v>
      </c>
      <c r="BT43" s="83">
        <f t="shared" si="23"/>
        <v>4650</v>
      </c>
      <c r="BU43" s="84">
        <f t="shared" si="22"/>
        <v>25350</v>
      </c>
      <c r="BV43" s="84">
        <f t="shared" si="24"/>
        <v>10140</v>
      </c>
      <c r="BW43" s="84">
        <f t="shared" si="25"/>
        <v>15210</v>
      </c>
      <c r="BX43" s="9" t="s">
        <v>892</v>
      </c>
    </row>
    <row r="44" spans="1:76" s="1" customFormat="1" ht="18" customHeight="1">
      <c r="A44" s="4">
        <v>38</v>
      </c>
      <c r="B44" s="5" t="s">
        <v>406</v>
      </c>
      <c r="C44" s="34" t="s">
        <v>100</v>
      </c>
      <c r="D44" s="35" t="s">
        <v>155</v>
      </c>
      <c r="E44" s="35" t="s">
        <v>156</v>
      </c>
      <c r="F44" s="7" t="s">
        <v>153</v>
      </c>
      <c r="G44" s="16" t="s">
        <v>157</v>
      </c>
      <c r="H44" s="13" t="s">
        <v>158</v>
      </c>
      <c r="I44" s="36" t="s">
        <v>158</v>
      </c>
      <c r="J44" s="39"/>
      <c r="K44" s="9" t="s">
        <v>445</v>
      </c>
      <c r="L44" s="9" t="s">
        <v>521</v>
      </c>
      <c r="M44" s="9" t="s">
        <v>522</v>
      </c>
      <c r="N44" s="10" t="str">
        <f t="shared" si="0"/>
        <v>SI</v>
      </c>
      <c r="O44" s="10" t="str">
        <f t="shared" si="1"/>
        <v>vai avanti</v>
      </c>
      <c r="P44" s="2" t="s">
        <v>457</v>
      </c>
      <c r="Q44" s="11">
        <f t="shared" si="26"/>
        <v>20</v>
      </c>
      <c r="R44" s="11">
        <v>12</v>
      </c>
      <c r="S44" s="11">
        <v>8</v>
      </c>
      <c r="T44" s="11">
        <v>5</v>
      </c>
      <c r="U44" s="11">
        <v>2</v>
      </c>
      <c r="V44" s="42">
        <f t="shared" si="3"/>
        <v>8.333333333333334</v>
      </c>
      <c r="W44" s="10" t="str">
        <f t="shared" si="4"/>
        <v>SI</v>
      </c>
      <c r="X44" s="10" t="str">
        <f t="shared" si="5"/>
        <v>Vai avanti</v>
      </c>
      <c r="Y44" s="10"/>
      <c r="Z44" s="5" t="s">
        <v>74</v>
      </c>
      <c r="AA44" s="5"/>
      <c r="AB44" s="5"/>
      <c r="AC44" s="2" t="s">
        <v>443</v>
      </c>
      <c r="AD44" s="2" t="s">
        <v>443</v>
      </c>
      <c r="AE44" s="2" t="s">
        <v>435</v>
      </c>
      <c r="AF44" s="10"/>
      <c r="AG44" s="10"/>
      <c r="AH44" s="10"/>
      <c r="AI44" s="2" t="s">
        <v>435</v>
      </c>
      <c r="AJ44" s="2" t="s">
        <v>435</v>
      </c>
      <c r="AK44" s="2" t="s">
        <v>435</v>
      </c>
      <c r="AL44" s="2" t="s">
        <v>443</v>
      </c>
      <c r="AM44" s="2" t="s">
        <v>443</v>
      </c>
      <c r="AN44" s="2" t="s">
        <v>443</v>
      </c>
      <c r="AO44" s="2" t="s">
        <v>435</v>
      </c>
      <c r="AP44" s="4"/>
      <c r="AQ44" s="4"/>
      <c r="AR44" s="4"/>
      <c r="AS44" s="4"/>
      <c r="AT44" s="4"/>
      <c r="AU44" s="2" t="s">
        <v>437</v>
      </c>
      <c r="AV44" s="10"/>
      <c r="AW44" s="10"/>
      <c r="AX44" s="116" t="s">
        <v>85</v>
      </c>
      <c r="AY44" s="65" t="str">
        <f t="shared" si="6"/>
        <v>5</v>
      </c>
      <c r="AZ44" s="65" t="str">
        <f t="shared" si="7"/>
        <v>0</v>
      </c>
      <c r="BA44" s="65" t="e">
        <f>#VALUE!</f>
        <v>#VALUE!</v>
      </c>
      <c r="BB44" s="65" t="e">
        <f>#VALUE!</f>
        <v>#VALUE!</v>
      </c>
      <c r="BC44" s="65" t="e">
        <f>#VALUE!</f>
        <v>#VALUE!</v>
      </c>
      <c r="BD44" s="66" t="str">
        <f t="shared" si="8"/>
        <v>0</v>
      </c>
      <c r="BE44" s="66" t="str">
        <f t="shared" si="27"/>
        <v>0</v>
      </c>
      <c r="BF44" s="66" t="str">
        <f t="shared" si="27"/>
        <v>3</v>
      </c>
      <c r="BG44" s="66" t="str">
        <f t="shared" si="28"/>
        <v>3</v>
      </c>
      <c r="BH44" s="66" t="str">
        <f t="shared" si="28"/>
        <v>3</v>
      </c>
      <c r="BI44" s="66" t="str">
        <f t="shared" si="11"/>
        <v>4</v>
      </c>
      <c r="BJ44" s="66" t="str">
        <f t="shared" si="12"/>
        <v>0</v>
      </c>
      <c r="BK44" s="66" t="str">
        <f t="shared" si="13"/>
        <v>0</v>
      </c>
      <c r="BL44" s="66" t="str">
        <f t="shared" si="14"/>
        <v>0</v>
      </c>
      <c r="BM44" s="66" t="str">
        <f t="shared" si="15"/>
        <v>4</v>
      </c>
      <c r="BN44" s="66" t="str">
        <f t="shared" si="16"/>
        <v>3</v>
      </c>
      <c r="BO44" s="66" t="str">
        <f t="shared" si="17"/>
        <v>0</v>
      </c>
      <c r="BP44" s="66" t="str">
        <f t="shared" si="18"/>
        <v>0</v>
      </c>
      <c r="BQ44" s="66" t="str">
        <f t="shared" si="19"/>
        <v>5</v>
      </c>
      <c r="BR44" s="67" t="e">
        <f t="shared" si="20"/>
        <v>#VALUE!</v>
      </c>
      <c r="BS44" s="81">
        <f t="shared" si="21"/>
        <v>25000</v>
      </c>
      <c r="BT44" s="83">
        <f t="shared" si="23"/>
        <v>3875</v>
      </c>
      <c r="BU44" s="84">
        <f t="shared" si="22"/>
        <v>21125</v>
      </c>
      <c r="BV44" s="84">
        <f t="shared" si="24"/>
        <v>8450</v>
      </c>
      <c r="BW44" s="84">
        <f t="shared" si="25"/>
        <v>12675</v>
      </c>
      <c r="BX44" s="9" t="s">
        <v>892</v>
      </c>
    </row>
    <row r="45" spans="1:76" s="1" customFormat="1" ht="18" customHeight="1">
      <c r="A45" s="4">
        <v>39</v>
      </c>
      <c r="B45" s="5" t="s">
        <v>406</v>
      </c>
      <c r="C45" s="31" t="s">
        <v>101</v>
      </c>
      <c r="D45" s="32" t="s">
        <v>159</v>
      </c>
      <c r="E45" s="32" t="s">
        <v>160</v>
      </c>
      <c r="F45" s="6" t="s">
        <v>153</v>
      </c>
      <c r="G45" s="16" t="s">
        <v>161</v>
      </c>
      <c r="H45" s="12" t="s">
        <v>162</v>
      </c>
      <c r="I45" s="33" t="s">
        <v>163</v>
      </c>
      <c r="J45" s="39"/>
      <c r="K45" s="9" t="s">
        <v>445</v>
      </c>
      <c r="L45" s="9" t="s">
        <v>523</v>
      </c>
      <c r="M45" s="9" t="s">
        <v>524</v>
      </c>
      <c r="N45" s="10" t="str">
        <f t="shared" si="0"/>
        <v>SI</v>
      </c>
      <c r="O45" s="10" t="str">
        <f t="shared" si="1"/>
        <v>vai avanti</v>
      </c>
      <c r="P45" s="2" t="s">
        <v>434</v>
      </c>
      <c r="Q45" s="11">
        <f t="shared" si="26"/>
        <v>20</v>
      </c>
      <c r="R45" s="11">
        <v>8</v>
      </c>
      <c r="S45" s="11">
        <v>12</v>
      </c>
      <c r="T45" s="11">
        <v>5</v>
      </c>
      <c r="U45" s="11">
        <v>2</v>
      </c>
      <c r="V45" s="42">
        <f t="shared" si="3"/>
        <v>8.333333333333334</v>
      </c>
      <c r="W45" s="10" t="str">
        <f t="shared" si="4"/>
        <v>SI</v>
      </c>
      <c r="X45" s="10" t="str">
        <f t="shared" si="5"/>
        <v>Vai avanti</v>
      </c>
      <c r="Y45" s="2" t="s">
        <v>443</v>
      </c>
      <c r="Z45" s="5" t="s">
        <v>74</v>
      </c>
      <c r="AA45" s="5" t="s">
        <v>70</v>
      </c>
      <c r="AB45" s="5"/>
      <c r="AC45" s="2" t="s">
        <v>435</v>
      </c>
      <c r="AD45" s="2" t="s">
        <v>443</v>
      </c>
      <c r="AE45" s="2" t="s">
        <v>435</v>
      </c>
      <c r="AF45" s="10"/>
      <c r="AG45" s="10"/>
      <c r="AH45" s="10"/>
      <c r="AI45" s="2" t="s">
        <v>435</v>
      </c>
      <c r="AJ45" s="2" t="s">
        <v>435</v>
      </c>
      <c r="AK45" s="2" t="s">
        <v>443</v>
      </c>
      <c r="AL45" s="2" t="s">
        <v>443</v>
      </c>
      <c r="AM45" s="2" t="s">
        <v>443</v>
      </c>
      <c r="AN45" s="2" t="s">
        <v>443</v>
      </c>
      <c r="AO45" s="2" t="s">
        <v>435</v>
      </c>
      <c r="AP45" s="4"/>
      <c r="AQ45" s="4"/>
      <c r="AR45" s="4"/>
      <c r="AS45" s="4"/>
      <c r="AT45" s="4"/>
      <c r="AU45" s="2" t="s">
        <v>437</v>
      </c>
      <c r="AV45" s="10"/>
      <c r="AW45" s="10"/>
      <c r="AX45" s="116" t="s">
        <v>85</v>
      </c>
      <c r="AY45" s="65" t="str">
        <f t="shared" si="6"/>
        <v>5</v>
      </c>
      <c r="AZ45" s="65" t="str">
        <f t="shared" si="7"/>
        <v>0</v>
      </c>
      <c r="BA45" s="65" t="e">
        <f>#VALUE!</f>
        <v>#VALUE!</v>
      </c>
      <c r="BB45" s="65" t="e">
        <f>#VALUE!</f>
        <v>#VALUE!</v>
      </c>
      <c r="BC45" s="65" t="e">
        <f>#VALUE!</f>
        <v>#VALUE!</v>
      </c>
      <c r="BD45" s="66" t="str">
        <f t="shared" si="8"/>
        <v>2</v>
      </c>
      <c r="BE45" s="66" t="str">
        <f t="shared" si="27"/>
        <v>0</v>
      </c>
      <c r="BF45" s="66" t="str">
        <f t="shared" si="27"/>
        <v>3</v>
      </c>
      <c r="BG45" s="66" t="str">
        <f t="shared" si="28"/>
        <v>3</v>
      </c>
      <c r="BH45" s="66" t="str">
        <f t="shared" si="28"/>
        <v>3</v>
      </c>
      <c r="BI45" s="66" t="str">
        <f t="shared" si="11"/>
        <v>0</v>
      </c>
      <c r="BJ45" s="66" t="str">
        <f t="shared" si="12"/>
        <v>0</v>
      </c>
      <c r="BK45" s="66" t="str">
        <f t="shared" si="13"/>
        <v>0</v>
      </c>
      <c r="BL45" s="66" t="str">
        <f t="shared" si="14"/>
        <v>0</v>
      </c>
      <c r="BM45" s="66" t="str">
        <f t="shared" si="15"/>
        <v>4</v>
      </c>
      <c r="BN45" s="66" t="str">
        <f t="shared" si="16"/>
        <v>3</v>
      </c>
      <c r="BO45" s="66" t="str">
        <f t="shared" si="17"/>
        <v>0</v>
      </c>
      <c r="BP45" s="66" t="str">
        <f t="shared" si="18"/>
        <v>0</v>
      </c>
      <c r="BQ45" s="66" t="str">
        <f t="shared" si="19"/>
        <v>5</v>
      </c>
      <c r="BR45" s="67" t="e">
        <f t="shared" si="20"/>
        <v>#VALUE!</v>
      </c>
      <c r="BS45" s="81">
        <f t="shared" si="21"/>
        <v>25000</v>
      </c>
      <c r="BT45" s="83">
        <f t="shared" si="23"/>
        <v>3875</v>
      </c>
      <c r="BU45" s="84">
        <f t="shared" si="22"/>
        <v>21125</v>
      </c>
      <c r="BV45" s="84">
        <f t="shared" si="24"/>
        <v>8450</v>
      </c>
      <c r="BW45" s="84">
        <f t="shared" si="25"/>
        <v>12675</v>
      </c>
      <c r="BX45" s="9" t="s">
        <v>892</v>
      </c>
    </row>
    <row r="46" spans="1:76" s="1" customFormat="1" ht="18" customHeight="1">
      <c r="A46" s="4">
        <v>40</v>
      </c>
      <c r="B46" s="5" t="s">
        <v>406</v>
      </c>
      <c r="C46" s="31" t="s">
        <v>164</v>
      </c>
      <c r="D46" s="32" t="s">
        <v>165</v>
      </c>
      <c r="E46" s="32" t="s">
        <v>152</v>
      </c>
      <c r="F46" s="6" t="s">
        <v>153</v>
      </c>
      <c r="G46" s="16" t="s">
        <v>166</v>
      </c>
      <c r="H46" s="12" t="s">
        <v>167</v>
      </c>
      <c r="I46" s="33" t="s">
        <v>167</v>
      </c>
      <c r="J46" s="39"/>
      <c r="K46" s="4" t="s">
        <v>445</v>
      </c>
      <c r="L46" s="4" t="s">
        <v>550</v>
      </c>
      <c r="M46" s="4" t="s">
        <v>551</v>
      </c>
      <c r="N46" s="10" t="str">
        <f t="shared" si="0"/>
        <v>SI</v>
      </c>
      <c r="O46" s="10" t="str">
        <f t="shared" si="1"/>
        <v>vai avanti</v>
      </c>
      <c r="P46" s="2" t="s">
        <v>434</v>
      </c>
      <c r="Q46" s="11">
        <f t="shared" si="26"/>
        <v>16</v>
      </c>
      <c r="R46" s="11">
        <v>8</v>
      </c>
      <c r="S46" s="11">
        <v>8</v>
      </c>
      <c r="T46" s="11">
        <v>7</v>
      </c>
      <c r="U46" s="11">
        <v>2</v>
      </c>
      <c r="V46" s="42">
        <f t="shared" si="3"/>
        <v>9.333333333333334</v>
      </c>
      <c r="W46" s="10" t="str">
        <f t="shared" si="4"/>
        <v>SI</v>
      </c>
      <c r="X46" s="10" t="str">
        <f t="shared" si="5"/>
        <v>Vai avanti</v>
      </c>
      <c r="Y46" s="2" t="s">
        <v>443</v>
      </c>
      <c r="Z46" s="5" t="s">
        <v>74</v>
      </c>
      <c r="AA46" s="5" t="s">
        <v>74</v>
      </c>
      <c r="AB46" s="5"/>
      <c r="AC46" s="2" t="s">
        <v>443</v>
      </c>
      <c r="AD46" s="2" t="s">
        <v>435</v>
      </c>
      <c r="AE46" s="2" t="s">
        <v>435</v>
      </c>
      <c r="AF46" s="10"/>
      <c r="AG46" s="10"/>
      <c r="AH46" s="10"/>
      <c r="AI46" s="2" t="s">
        <v>435</v>
      </c>
      <c r="AJ46" s="2" t="s">
        <v>435</v>
      </c>
      <c r="AK46" s="2" t="s">
        <v>435</v>
      </c>
      <c r="AL46" s="2" t="s">
        <v>443</v>
      </c>
      <c r="AM46" s="2" t="s">
        <v>443</v>
      </c>
      <c r="AN46" s="2" t="s">
        <v>443</v>
      </c>
      <c r="AO46" s="2" t="s">
        <v>435</v>
      </c>
      <c r="AP46" s="4"/>
      <c r="AQ46" s="4"/>
      <c r="AR46" s="4"/>
      <c r="AS46" s="4"/>
      <c r="AT46" s="4"/>
      <c r="AU46" s="2" t="s">
        <v>437</v>
      </c>
      <c r="AV46" s="10"/>
      <c r="AW46" s="10"/>
      <c r="AX46" s="68" t="s">
        <v>85</v>
      </c>
      <c r="AY46" s="65" t="str">
        <f t="shared" si="6"/>
        <v>5</v>
      </c>
      <c r="AZ46" s="65" t="str">
        <f t="shared" si="7"/>
        <v>0</v>
      </c>
      <c r="BA46" s="65" t="e">
        <f>#VALUE!</f>
        <v>#VALUE!</v>
      </c>
      <c r="BB46" s="65" t="e">
        <f>#VALUE!</f>
        <v>#VALUE!</v>
      </c>
      <c r="BC46" s="65" t="e">
        <f>#VALUE!</f>
        <v>#VALUE!</v>
      </c>
      <c r="BD46" s="66" t="str">
        <f t="shared" si="8"/>
        <v>0</v>
      </c>
      <c r="BE46" s="66" t="str">
        <f t="shared" si="27"/>
        <v>3</v>
      </c>
      <c r="BF46" s="66" t="str">
        <f t="shared" si="27"/>
        <v>3</v>
      </c>
      <c r="BG46" s="66" t="str">
        <f t="shared" si="28"/>
        <v>3</v>
      </c>
      <c r="BH46" s="66" t="str">
        <f t="shared" si="28"/>
        <v>3</v>
      </c>
      <c r="BI46" s="66" t="str">
        <f t="shared" si="11"/>
        <v>4</v>
      </c>
      <c r="BJ46" s="66" t="str">
        <f t="shared" si="12"/>
        <v>0</v>
      </c>
      <c r="BK46" s="66" t="str">
        <f t="shared" si="13"/>
        <v>0</v>
      </c>
      <c r="BL46" s="66" t="str">
        <f t="shared" si="14"/>
        <v>0</v>
      </c>
      <c r="BM46" s="66" t="str">
        <f t="shared" si="15"/>
        <v>4</v>
      </c>
      <c r="BN46" s="66" t="str">
        <f t="shared" si="16"/>
        <v>3</v>
      </c>
      <c r="BO46" s="66" t="str">
        <f t="shared" si="17"/>
        <v>0</v>
      </c>
      <c r="BP46" s="66" t="str">
        <f t="shared" si="18"/>
        <v>0</v>
      </c>
      <c r="BQ46" s="66" t="str">
        <f t="shared" si="19"/>
        <v>5</v>
      </c>
      <c r="BR46" s="67" t="e">
        <f t="shared" si="20"/>
        <v>#VALUE!</v>
      </c>
      <c r="BS46" s="81">
        <f t="shared" si="21"/>
        <v>30000</v>
      </c>
      <c r="BT46" s="83">
        <f t="shared" si="23"/>
        <v>4650</v>
      </c>
      <c r="BU46" s="84">
        <f t="shared" si="22"/>
        <v>25350</v>
      </c>
      <c r="BV46" s="84">
        <f t="shared" si="24"/>
        <v>10140</v>
      </c>
      <c r="BW46" s="84">
        <f t="shared" si="25"/>
        <v>15210</v>
      </c>
      <c r="BX46" s="9" t="s">
        <v>892</v>
      </c>
    </row>
    <row r="47" spans="1:76" s="1" customFormat="1" ht="18" customHeight="1">
      <c r="A47" s="4">
        <v>41</v>
      </c>
      <c r="B47" s="5" t="s">
        <v>406</v>
      </c>
      <c r="C47" s="34" t="s">
        <v>168</v>
      </c>
      <c r="D47" s="32" t="s">
        <v>169</v>
      </c>
      <c r="E47" s="32" t="s">
        <v>170</v>
      </c>
      <c r="F47" s="6" t="s">
        <v>153</v>
      </c>
      <c r="G47" s="16" t="s">
        <v>171</v>
      </c>
      <c r="H47" s="12" t="s">
        <v>172</v>
      </c>
      <c r="I47" s="33" t="s">
        <v>173</v>
      </c>
      <c r="J47" s="39"/>
      <c r="K47" s="9" t="s">
        <v>445</v>
      </c>
      <c r="L47" s="9" t="s">
        <v>525</v>
      </c>
      <c r="M47" s="9" t="s">
        <v>526</v>
      </c>
      <c r="N47" s="10" t="str">
        <f t="shared" si="0"/>
        <v>SI</v>
      </c>
      <c r="O47" s="10" t="str">
        <f t="shared" si="1"/>
        <v>vai avanti</v>
      </c>
      <c r="P47" s="2" t="s">
        <v>457</v>
      </c>
      <c r="Q47" s="11">
        <f t="shared" si="26"/>
        <v>25</v>
      </c>
      <c r="R47" s="11">
        <v>13</v>
      </c>
      <c r="S47" s="11">
        <v>12</v>
      </c>
      <c r="T47" s="11">
        <v>7</v>
      </c>
      <c r="U47" s="11">
        <v>3</v>
      </c>
      <c r="V47" s="42">
        <f t="shared" si="3"/>
        <v>9.722222222222221</v>
      </c>
      <c r="W47" s="10" t="str">
        <f t="shared" si="4"/>
        <v>SI</v>
      </c>
      <c r="X47" s="10" t="str">
        <f t="shared" si="5"/>
        <v>Vai avanti</v>
      </c>
      <c r="Y47" s="2" t="s">
        <v>443</v>
      </c>
      <c r="Z47" s="5" t="s">
        <v>71</v>
      </c>
      <c r="AA47" s="5"/>
      <c r="AB47" s="5"/>
      <c r="AC47" s="2" t="s">
        <v>443</v>
      </c>
      <c r="AD47" s="2" t="s">
        <v>435</v>
      </c>
      <c r="AE47" s="2" t="s">
        <v>435</v>
      </c>
      <c r="AF47" s="10"/>
      <c r="AG47" s="10"/>
      <c r="AH47" s="10"/>
      <c r="AI47" s="2" t="s">
        <v>435</v>
      </c>
      <c r="AJ47" s="2" t="s">
        <v>435</v>
      </c>
      <c r="AK47" s="2" t="s">
        <v>435</v>
      </c>
      <c r="AL47" s="2" t="s">
        <v>443</v>
      </c>
      <c r="AM47" s="2" t="s">
        <v>443</v>
      </c>
      <c r="AN47" s="2" t="s">
        <v>443</v>
      </c>
      <c r="AO47" s="2" t="s">
        <v>435</v>
      </c>
      <c r="AP47" s="4"/>
      <c r="AQ47" s="4"/>
      <c r="AR47" s="4"/>
      <c r="AS47" s="4"/>
      <c r="AT47" s="4"/>
      <c r="AU47" s="2" t="s">
        <v>437</v>
      </c>
      <c r="AV47" s="4"/>
      <c r="AW47" s="4"/>
      <c r="AX47" s="68" t="s">
        <v>85</v>
      </c>
      <c r="AY47" s="65" t="str">
        <f t="shared" si="6"/>
        <v>5</v>
      </c>
      <c r="AZ47" s="65" t="str">
        <f t="shared" si="7"/>
        <v>0</v>
      </c>
      <c r="BA47" s="65" t="e">
        <f>#VALUE!</f>
        <v>#VALUE!</v>
      </c>
      <c r="BB47" s="65" t="e">
        <f>#VALUE!</f>
        <v>#VALUE!</v>
      </c>
      <c r="BC47" s="65" t="e">
        <f>#VALUE!</f>
        <v>#VALUE!</v>
      </c>
      <c r="BD47" s="66" t="str">
        <f t="shared" si="8"/>
        <v>0</v>
      </c>
      <c r="BE47" s="66" t="str">
        <f t="shared" si="27"/>
        <v>3</v>
      </c>
      <c r="BF47" s="66" t="str">
        <f t="shared" si="27"/>
        <v>3</v>
      </c>
      <c r="BG47" s="66" t="str">
        <f t="shared" si="28"/>
        <v>3</v>
      </c>
      <c r="BH47" s="66" t="str">
        <f t="shared" si="28"/>
        <v>3</v>
      </c>
      <c r="BI47" s="66" t="str">
        <f t="shared" si="11"/>
        <v>4</v>
      </c>
      <c r="BJ47" s="66" t="str">
        <f t="shared" si="12"/>
        <v>0</v>
      </c>
      <c r="BK47" s="66" t="str">
        <f t="shared" si="13"/>
        <v>0</v>
      </c>
      <c r="BL47" s="66" t="str">
        <f t="shared" si="14"/>
        <v>0</v>
      </c>
      <c r="BM47" s="66" t="str">
        <f t="shared" si="15"/>
        <v>4</v>
      </c>
      <c r="BN47" s="66" t="str">
        <f t="shared" si="16"/>
        <v>3</v>
      </c>
      <c r="BO47" s="66" t="str">
        <f t="shared" si="17"/>
        <v>0</v>
      </c>
      <c r="BP47" s="66" t="str">
        <f t="shared" si="18"/>
        <v>0</v>
      </c>
      <c r="BQ47" s="66" t="str">
        <f t="shared" si="19"/>
        <v>5</v>
      </c>
      <c r="BR47" s="67" t="e">
        <f t="shared" si="20"/>
        <v>#VALUE!</v>
      </c>
      <c r="BS47" s="81">
        <f t="shared" si="21"/>
        <v>30000</v>
      </c>
      <c r="BT47" s="83">
        <f t="shared" si="23"/>
        <v>4650</v>
      </c>
      <c r="BU47" s="84">
        <f t="shared" si="22"/>
        <v>25350</v>
      </c>
      <c r="BV47" s="84">
        <f t="shared" si="24"/>
        <v>10140</v>
      </c>
      <c r="BW47" s="84">
        <f t="shared" si="25"/>
        <v>15210</v>
      </c>
      <c r="BX47" s="9" t="s">
        <v>899</v>
      </c>
    </row>
    <row r="48" spans="1:76" s="1" customFormat="1" ht="18" customHeight="1">
      <c r="A48" s="4">
        <v>42</v>
      </c>
      <c r="B48" s="5" t="s">
        <v>406</v>
      </c>
      <c r="C48" s="34" t="s">
        <v>174</v>
      </c>
      <c r="D48" s="32" t="s">
        <v>175</v>
      </c>
      <c r="E48" s="32" t="s">
        <v>176</v>
      </c>
      <c r="F48" s="6" t="s">
        <v>153</v>
      </c>
      <c r="G48" s="16" t="s">
        <v>177</v>
      </c>
      <c r="H48" s="12" t="s">
        <v>178</v>
      </c>
      <c r="I48" s="33" t="s">
        <v>178</v>
      </c>
      <c r="J48" s="39"/>
      <c r="K48" s="9" t="s">
        <v>527</v>
      </c>
      <c r="L48" s="9" t="s">
        <v>528</v>
      </c>
      <c r="M48" s="9" t="s">
        <v>529</v>
      </c>
      <c r="N48" s="10" t="str">
        <f t="shared" si="0"/>
        <v>SI</v>
      </c>
      <c r="O48" s="10" t="str">
        <f t="shared" si="1"/>
        <v>vai avanti</v>
      </c>
      <c r="P48" s="2" t="s">
        <v>434</v>
      </c>
      <c r="Q48" s="11">
        <f t="shared" si="26"/>
        <v>22</v>
      </c>
      <c r="R48" s="11">
        <v>11</v>
      </c>
      <c r="S48" s="11">
        <v>11</v>
      </c>
      <c r="T48" s="11">
        <v>6</v>
      </c>
      <c r="U48" s="11">
        <v>2</v>
      </c>
      <c r="V48" s="42">
        <f t="shared" si="3"/>
        <v>11</v>
      </c>
      <c r="W48" s="10" t="str">
        <f t="shared" si="4"/>
        <v>SI</v>
      </c>
      <c r="X48" s="10" t="str">
        <f t="shared" si="5"/>
        <v>Vai avanti</v>
      </c>
      <c r="Y48" s="2" t="s">
        <v>443</v>
      </c>
      <c r="Z48" s="5" t="s">
        <v>74</v>
      </c>
      <c r="AA48" s="5"/>
      <c r="AB48" s="5"/>
      <c r="AC48" s="2" t="s">
        <v>443</v>
      </c>
      <c r="AD48" s="2" t="s">
        <v>443</v>
      </c>
      <c r="AE48" s="2" t="s">
        <v>435</v>
      </c>
      <c r="AF48" s="10"/>
      <c r="AG48" s="10"/>
      <c r="AH48" s="10"/>
      <c r="AI48" s="2" t="s">
        <v>435</v>
      </c>
      <c r="AJ48" s="2" t="s">
        <v>435</v>
      </c>
      <c r="AK48" s="2" t="s">
        <v>435</v>
      </c>
      <c r="AL48" s="2" t="s">
        <v>443</v>
      </c>
      <c r="AM48" s="2" t="s">
        <v>443</v>
      </c>
      <c r="AN48" s="2" t="s">
        <v>435</v>
      </c>
      <c r="AO48" s="2" t="s">
        <v>70</v>
      </c>
      <c r="AP48" s="4"/>
      <c r="AQ48" s="4"/>
      <c r="AR48" s="4"/>
      <c r="AS48" s="4"/>
      <c r="AT48" s="4"/>
      <c r="AU48" s="2" t="s">
        <v>437</v>
      </c>
      <c r="AV48" s="4"/>
      <c r="AW48" s="4"/>
      <c r="AX48" s="68" t="s">
        <v>84</v>
      </c>
      <c r="AY48" s="65" t="str">
        <f t="shared" si="6"/>
        <v>5</v>
      </c>
      <c r="AZ48" s="65" t="str">
        <f t="shared" si="7"/>
        <v>0</v>
      </c>
      <c r="BA48" s="65" t="e">
        <f>#VALUE!</f>
        <v>#VALUE!</v>
      </c>
      <c r="BB48" s="65" t="e">
        <f>#VALUE!</f>
        <v>#VALUE!</v>
      </c>
      <c r="BC48" s="65" t="e">
        <f>#VALUE!</f>
        <v>#VALUE!</v>
      </c>
      <c r="BD48" s="66" t="str">
        <f t="shared" si="8"/>
        <v>0</v>
      </c>
      <c r="BE48" s="66" t="str">
        <f t="shared" si="27"/>
        <v>0</v>
      </c>
      <c r="BF48" s="66" t="str">
        <f t="shared" si="27"/>
        <v>3</v>
      </c>
      <c r="BG48" s="66" t="str">
        <f t="shared" si="28"/>
        <v>3</v>
      </c>
      <c r="BH48" s="66" t="str">
        <f t="shared" si="28"/>
        <v>3</v>
      </c>
      <c r="BI48" s="66" t="str">
        <f t="shared" si="11"/>
        <v>4</v>
      </c>
      <c r="BJ48" s="66" t="str">
        <f t="shared" si="12"/>
        <v>0</v>
      </c>
      <c r="BK48" s="66" t="str">
        <f t="shared" si="13"/>
        <v>0</v>
      </c>
      <c r="BL48" s="66" t="str">
        <f t="shared" si="14"/>
        <v>3</v>
      </c>
      <c r="BM48" s="66" t="str">
        <f t="shared" si="15"/>
        <v>0</v>
      </c>
      <c r="BN48" s="66" t="str">
        <f t="shared" si="16"/>
        <v>3</v>
      </c>
      <c r="BO48" s="66" t="str">
        <f t="shared" si="17"/>
        <v>0</v>
      </c>
      <c r="BP48" s="66" t="str">
        <f t="shared" si="18"/>
        <v>0</v>
      </c>
      <c r="BQ48" s="66" t="str">
        <f t="shared" si="19"/>
        <v>7</v>
      </c>
      <c r="BR48" s="67" t="e">
        <f t="shared" si="20"/>
        <v>#VALUE!</v>
      </c>
      <c r="BS48" s="81">
        <f t="shared" si="21"/>
        <v>25000</v>
      </c>
      <c r="BT48" s="83">
        <f t="shared" si="23"/>
        <v>3875</v>
      </c>
      <c r="BU48" s="84">
        <f t="shared" si="22"/>
        <v>21125</v>
      </c>
      <c r="BV48" s="84">
        <f t="shared" si="24"/>
        <v>8450</v>
      </c>
      <c r="BW48" s="84">
        <f t="shared" si="25"/>
        <v>12675</v>
      </c>
      <c r="BX48" s="9" t="s">
        <v>892</v>
      </c>
    </row>
    <row r="49" spans="1:76" s="1" customFormat="1" ht="18" customHeight="1">
      <c r="A49" s="4">
        <v>43</v>
      </c>
      <c r="B49" s="5" t="s">
        <v>407</v>
      </c>
      <c r="C49" s="31" t="s">
        <v>320</v>
      </c>
      <c r="D49" s="32" t="s">
        <v>321</v>
      </c>
      <c r="E49" s="32" t="s">
        <v>322</v>
      </c>
      <c r="F49" s="6" t="s">
        <v>182</v>
      </c>
      <c r="G49" s="37" t="s">
        <v>573</v>
      </c>
      <c r="H49" s="14" t="s">
        <v>574</v>
      </c>
      <c r="I49" s="40" t="s">
        <v>575</v>
      </c>
      <c r="J49" s="39"/>
      <c r="K49" s="9" t="s">
        <v>445</v>
      </c>
      <c r="L49" s="9" t="s">
        <v>576</v>
      </c>
      <c r="M49" s="9" t="s">
        <v>577</v>
      </c>
      <c r="N49" s="10" t="str">
        <f t="shared" si="0"/>
        <v>SI</v>
      </c>
      <c r="O49" s="10" t="str">
        <f t="shared" si="1"/>
        <v>vai avanti</v>
      </c>
      <c r="P49" s="2" t="s">
        <v>434</v>
      </c>
      <c r="Q49" s="11">
        <f t="shared" si="26"/>
        <v>17</v>
      </c>
      <c r="R49" s="11">
        <v>7</v>
      </c>
      <c r="S49" s="11">
        <v>10</v>
      </c>
      <c r="T49" s="11">
        <v>9</v>
      </c>
      <c r="U49" s="11">
        <v>3</v>
      </c>
      <c r="V49" s="42">
        <f t="shared" si="3"/>
        <v>8.5</v>
      </c>
      <c r="W49" s="10" t="str">
        <f t="shared" si="4"/>
        <v>SI</v>
      </c>
      <c r="X49" s="10" t="str">
        <f t="shared" si="5"/>
        <v>Vai avanti</v>
      </c>
      <c r="Y49" s="2" t="s">
        <v>443</v>
      </c>
      <c r="Z49" s="5" t="s">
        <v>82</v>
      </c>
      <c r="AA49" s="5" t="s">
        <v>67</v>
      </c>
      <c r="AB49" s="5" t="s">
        <v>67</v>
      </c>
      <c r="AC49" s="2" t="s">
        <v>443</v>
      </c>
      <c r="AD49" s="2" t="s">
        <v>435</v>
      </c>
      <c r="AE49" s="2" t="s">
        <v>435</v>
      </c>
      <c r="AF49" s="10"/>
      <c r="AG49" s="10"/>
      <c r="AH49" s="10"/>
      <c r="AI49" s="2" t="s">
        <v>435</v>
      </c>
      <c r="AJ49" s="2" t="s">
        <v>435</v>
      </c>
      <c r="AK49" s="2" t="s">
        <v>435</v>
      </c>
      <c r="AL49" s="2" t="s">
        <v>443</v>
      </c>
      <c r="AM49" s="2" t="s">
        <v>443</v>
      </c>
      <c r="AN49" s="2" t="s">
        <v>443</v>
      </c>
      <c r="AO49" s="2" t="s">
        <v>435</v>
      </c>
      <c r="AP49" s="4"/>
      <c r="AQ49" s="4"/>
      <c r="AR49" s="4"/>
      <c r="AS49" s="4"/>
      <c r="AT49" s="4"/>
      <c r="AU49" s="2" t="s">
        <v>437</v>
      </c>
      <c r="AV49" s="4"/>
      <c r="AW49" s="4"/>
      <c r="AX49" s="5" t="s">
        <v>84</v>
      </c>
      <c r="AY49" s="65" t="str">
        <f t="shared" si="6"/>
        <v>5</v>
      </c>
      <c r="AZ49" s="65" t="str">
        <f t="shared" si="7"/>
        <v>0</v>
      </c>
      <c r="BA49" s="65" t="e">
        <f>#VALUE!</f>
        <v>#VALUE!</v>
      </c>
      <c r="BB49" s="65" t="e">
        <f>#VALUE!</f>
        <v>#VALUE!</v>
      </c>
      <c r="BC49" s="65" t="e">
        <f>#VALUE!</f>
        <v>#VALUE!</v>
      </c>
      <c r="BD49" s="66" t="str">
        <f t="shared" si="8"/>
        <v>0</v>
      </c>
      <c r="BE49" s="66" t="str">
        <f t="shared" si="27"/>
        <v>3</v>
      </c>
      <c r="BF49" s="66" t="str">
        <f t="shared" si="27"/>
        <v>3</v>
      </c>
      <c r="BG49" s="66" t="str">
        <f t="shared" si="28"/>
        <v>3</v>
      </c>
      <c r="BH49" s="66" t="str">
        <f t="shared" si="28"/>
        <v>3</v>
      </c>
      <c r="BI49" s="66" t="str">
        <f t="shared" si="11"/>
        <v>4</v>
      </c>
      <c r="BJ49" s="66" t="str">
        <f t="shared" si="12"/>
        <v>0</v>
      </c>
      <c r="BK49" s="66" t="str">
        <f t="shared" si="13"/>
        <v>0</v>
      </c>
      <c r="BL49" s="66" t="str">
        <f t="shared" si="14"/>
        <v>0</v>
      </c>
      <c r="BM49" s="66" t="str">
        <f t="shared" si="15"/>
        <v>4</v>
      </c>
      <c r="BN49" s="66" t="str">
        <f t="shared" si="16"/>
        <v>3</v>
      </c>
      <c r="BO49" s="66" t="str">
        <f t="shared" si="17"/>
        <v>0</v>
      </c>
      <c r="BP49" s="66" t="str">
        <f t="shared" si="18"/>
        <v>0</v>
      </c>
      <c r="BQ49" s="66" t="str">
        <f t="shared" si="19"/>
        <v>7</v>
      </c>
      <c r="BR49" s="67" t="e">
        <f t="shared" si="20"/>
        <v>#VALUE!</v>
      </c>
      <c r="BS49" s="81">
        <f t="shared" si="21"/>
        <v>30000</v>
      </c>
      <c r="BT49" s="83">
        <f t="shared" si="23"/>
        <v>4650</v>
      </c>
      <c r="BU49" s="84">
        <f t="shared" si="22"/>
        <v>25350</v>
      </c>
      <c r="BV49" s="84">
        <f t="shared" si="24"/>
        <v>10140</v>
      </c>
      <c r="BW49" s="84">
        <f t="shared" si="25"/>
        <v>15210</v>
      </c>
      <c r="BX49" s="9" t="s">
        <v>892</v>
      </c>
    </row>
    <row r="50" spans="1:76" s="1" customFormat="1" ht="18" customHeight="1">
      <c r="A50" s="4">
        <v>44</v>
      </c>
      <c r="B50" s="5" t="s">
        <v>407</v>
      </c>
      <c r="C50" s="31" t="s">
        <v>335</v>
      </c>
      <c r="D50" s="32" t="s">
        <v>336</v>
      </c>
      <c r="E50" s="32" t="s">
        <v>337</v>
      </c>
      <c r="F50" s="6" t="s">
        <v>182</v>
      </c>
      <c r="G50" s="37" t="s">
        <v>567</v>
      </c>
      <c r="H50" s="14" t="s">
        <v>568</v>
      </c>
      <c r="I50" s="40" t="s">
        <v>569</v>
      </c>
      <c r="J50" s="39"/>
      <c r="K50" s="9" t="s">
        <v>571</v>
      </c>
      <c r="L50" s="9" t="s">
        <v>188</v>
      </c>
      <c r="M50" s="9" t="s">
        <v>572</v>
      </c>
      <c r="N50" s="10" t="str">
        <f t="shared" si="0"/>
        <v>SI</v>
      </c>
      <c r="O50" s="10" t="str">
        <f t="shared" si="1"/>
        <v>vai avanti</v>
      </c>
      <c r="P50" s="2" t="s">
        <v>434</v>
      </c>
      <c r="Q50" s="11">
        <f t="shared" si="26"/>
        <v>16</v>
      </c>
      <c r="R50" s="11">
        <v>9</v>
      </c>
      <c r="S50" s="11">
        <v>7</v>
      </c>
      <c r="T50" s="11">
        <v>8</v>
      </c>
      <c r="U50" s="11">
        <v>2</v>
      </c>
      <c r="V50" s="42">
        <f t="shared" si="3"/>
        <v>10.666666666666666</v>
      </c>
      <c r="W50" s="10" t="str">
        <f t="shared" si="4"/>
        <v>SI</v>
      </c>
      <c r="X50" s="10" t="str">
        <f t="shared" si="5"/>
        <v>Vai avanti</v>
      </c>
      <c r="Y50" s="2" t="s">
        <v>443</v>
      </c>
      <c r="Z50" s="5" t="s">
        <v>78</v>
      </c>
      <c r="AA50" s="5" t="s">
        <v>64</v>
      </c>
      <c r="AB50" s="5"/>
      <c r="AC50" s="2" t="s">
        <v>443</v>
      </c>
      <c r="AD50" s="2" t="s">
        <v>435</v>
      </c>
      <c r="AE50" s="2" t="s">
        <v>435</v>
      </c>
      <c r="AF50" s="2" t="s">
        <v>435</v>
      </c>
      <c r="AG50" s="2" t="s">
        <v>435</v>
      </c>
      <c r="AH50" s="2" t="s">
        <v>435</v>
      </c>
      <c r="AI50" s="2" t="s">
        <v>435</v>
      </c>
      <c r="AJ50" s="2" t="s">
        <v>435</v>
      </c>
      <c r="AK50" s="2" t="s">
        <v>435</v>
      </c>
      <c r="AL50" s="2" t="s">
        <v>443</v>
      </c>
      <c r="AM50" s="2" t="s">
        <v>443</v>
      </c>
      <c r="AN50" s="2" t="s">
        <v>435</v>
      </c>
      <c r="AO50" s="2" t="s">
        <v>443</v>
      </c>
      <c r="AP50" s="4"/>
      <c r="AQ50" s="4"/>
      <c r="AR50" s="4"/>
      <c r="AS50" s="4"/>
      <c r="AT50" s="4"/>
      <c r="AU50" s="2" t="s">
        <v>437</v>
      </c>
      <c r="AV50" s="4"/>
      <c r="AW50" s="4"/>
      <c r="AX50" s="5" t="s">
        <v>84</v>
      </c>
      <c r="AY50" s="65" t="str">
        <f t="shared" si="6"/>
        <v>5</v>
      </c>
      <c r="AZ50" s="65" t="str">
        <f t="shared" si="7"/>
        <v>0</v>
      </c>
      <c r="BA50" s="65" t="e">
        <f>#VALUE!</f>
        <v>#VALUE!</v>
      </c>
      <c r="BB50" s="65" t="e">
        <f>#VALUE!</f>
        <v>#VALUE!</v>
      </c>
      <c r="BC50" s="65" t="e">
        <f>#VALUE!</f>
        <v>#VALUE!</v>
      </c>
      <c r="BD50" s="66" t="str">
        <f t="shared" si="8"/>
        <v>0</v>
      </c>
      <c r="BE50" s="66" t="str">
        <f t="shared" si="27"/>
        <v>3</v>
      </c>
      <c r="BF50" s="66" t="str">
        <f t="shared" si="27"/>
        <v>3</v>
      </c>
      <c r="BG50" s="66" t="str">
        <f t="shared" si="28"/>
        <v>3</v>
      </c>
      <c r="BH50" s="66" t="str">
        <f t="shared" si="28"/>
        <v>3</v>
      </c>
      <c r="BI50" s="66" t="str">
        <f t="shared" si="11"/>
        <v>4</v>
      </c>
      <c r="BJ50" s="66" t="str">
        <f t="shared" si="12"/>
        <v>0</v>
      </c>
      <c r="BK50" s="66" t="str">
        <f t="shared" si="13"/>
        <v>0</v>
      </c>
      <c r="BL50" s="66" t="str">
        <f t="shared" si="14"/>
        <v>3</v>
      </c>
      <c r="BM50" s="66" t="str">
        <f t="shared" si="15"/>
        <v>0</v>
      </c>
      <c r="BN50" s="66" t="str">
        <f t="shared" si="16"/>
        <v>3</v>
      </c>
      <c r="BO50" s="66" t="str">
        <f t="shared" si="17"/>
        <v>0</v>
      </c>
      <c r="BP50" s="66" t="str">
        <f t="shared" si="18"/>
        <v>0</v>
      </c>
      <c r="BQ50" s="66" t="str">
        <f t="shared" si="19"/>
        <v>7</v>
      </c>
      <c r="BR50" s="67" t="e">
        <f t="shared" si="20"/>
        <v>#VALUE!</v>
      </c>
      <c r="BS50" s="81">
        <f t="shared" si="21"/>
        <v>30000</v>
      </c>
      <c r="BT50" s="83">
        <f t="shared" si="23"/>
        <v>4650</v>
      </c>
      <c r="BU50" s="84">
        <f t="shared" si="22"/>
        <v>25350</v>
      </c>
      <c r="BV50" s="84">
        <f t="shared" si="24"/>
        <v>10140</v>
      </c>
      <c r="BW50" s="84">
        <f t="shared" si="25"/>
        <v>15210</v>
      </c>
      <c r="BX50" s="9" t="s">
        <v>899</v>
      </c>
    </row>
    <row r="51" spans="1:76" s="1" customFormat="1" ht="18" customHeight="1">
      <c r="A51" s="4">
        <v>45</v>
      </c>
      <c r="B51" s="5" t="s">
        <v>69</v>
      </c>
      <c r="C51" s="31" t="s">
        <v>315</v>
      </c>
      <c r="D51" s="32" t="s">
        <v>316</v>
      </c>
      <c r="E51" s="32" t="s">
        <v>317</v>
      </c>
      <c r="F51" s="6" t="s">
        <v>182</v>
      </c>
      <c r="G51" s="17" t="s">
        <v>601</v>
      </c>
      <c r="H51" s="14" t="s">
        <v>602</v>
      </c>
      <c r="I51" s="40"/>
      <c r="J51" s="39"/>
      <c r="K51" s="4" t="s">
        <v>469</v>
      </c>
      <c r="L51" s="4" t="s">
        <v>603</v>
      </c>
      <c r="M51" s="4" t="s">
        <v>604</v>
      </c>
      <c r="N51" s="10" t="str">
        <f t="shared" si="0"/>
        <v>SI</v>
      </c>
      <c r="O51" s="10" t="str">
        <f t="shared" si="1"/>
        <v>vai avanti</v>
      </c>
      <c r="P51" s="10" t="s">
        <v>434</v>
      </c>
      <c r="Q51" s="11">
        <f t="shared" si="26"/>
        <v>12</v>
      </c>
      <c r="R51" s="11">
        <v>7</v>
      </c>
      <c r="S51" s="11">
        <v>5</v>
      </c>
      <c r="T51" s="11">
        <v>8</v>
      </c>
      <c r="U51" s="11">
        <v>2</v>
      </c>
      <c r="V51" s="42">
        <f t="shared" si="3"/>
        <v>8</v>
      </c>
      <c r="W51" s="10" t="str">
        <f t="shared" si="4"/>
        <v>SI</v>
      </c>
      <c r="X51" s="10" t="str">
        <f t="shared" si="5"/>
        <v>Vai avanti</v>
      </c>
      <c r="Y51" s="10" t="s">
        <v>435</v>
      </c>
      <c r="Z51" s="2" t="s">
        <v>74</v>
      </c>
      <c r="AA51" s="2" t="s">
        <v>65</v>
      </c>
      <c r="AB51" s="2"/>
      <c r="AC51" s="10" t="s">
        <v>435</v>
      </c>
      <c r="AD51" s="10" t="s">
        <v>435</v>
      </c>
      <c r="AE51" s="10" t="s">
        <v>435</v>
      </c>
      <c r="AF51" s="10"/>
      <c r="AG51" s="10"/>
      <c r="AH51" s="10"/>
      <c r="AI51" s="10" t="s">
        <v>435</v>
      </c>
      <c r="AJ51" s="10" t="s">
        <v>435</v>
      </c>
      <c r="AK51" s="10" t="s">
        <v>443</v>
      </c>
      <c r="AL51" s="2" t="s">
        <v>443</v>
      </c>
      <c r="AM51" s="2" t="s">
        <v>443</v>
      </c>
      <c r="AN51" s="2" t="s">
        <v>443</v>
      </c>
      <c r="AO51" s="2" t="s">
        <v>435</v>
      </c>
      <c r="AP51" s="4"/>
      <c r="AQ51" s="4"/>
      <c r="AR51" s="4"/>
      <c r="AS51" s="4"/>
      <c r="AT51" s="4"/>
      <c r="AU51" s="2" t="s">
        <v>437</v>
      </c>
      <c r="AV51" s="4"/>
      <c r="AW51" s="4"/>
      <c r="AX51" s="115" t="s">
        <v>84</v>
      </c>
      <c r="AY51" s="65" t="str">
        <f t="shared" si="6"/>
        <v>5</v>
      </c>
      <c r="AZ51" s="65" t="str">
        <f t="shared" si="7"/>
        <v>2</v>
      </c>
      <c r="BA51" s="65" t="e">
        <f>#VALUE!</f>
        <v>#VALUE!</v>
      </c>
      <c r="BB51" s="65" t="e">
        <f>#VALUE!</f>
        <v>#VALUE!</v>
      </c>
      <c r="BC51" s="65" t="e">
        <f>#VALUE!</f>
        <v>#VALUE!</v>
      </c>
      <c r="BD51" s="66" t="str">
        <f t="shared" si="8"/>
        <v>2</v>
      </c>
      <c r="BE51" s="66" t="str">
        <f t="shared" si="27"/>
        <v>3</v>
      </c>
      <c r="BF51" s="66" t="str">
        <f t="shared" si="27"/>
        <v>3</v>
      </c>
      <c r="BG51" s="66" t="str">
        <f t="shared" si="28"/>
        <v>3</v>
      </c>
      <c r="BH51" s="66" t="str">
        <f t="shared" si="28"/>
        <v>3</v>
      </c>
      <c r="BI51" s="66" t="str">
        <f t="shared" si="11"/>
        <v>0</v>
      </c>
      <c r="BJ51" s="66" t="str">
        <f t="shared" si="12"/>
        <v>0</v>
      </c>
      <c r="BK51" s="66" t="str">
        <f t="shared" si="13"/>
        <v>0</v>
      </c>
      <c r="BL51" s="66" t="str">
        <f t="shared" si="14"/>
        <v>0</v>
      </c>
      <c r="BM51" s="66" t="str">
        <f t="shared" si="15"/>
        <v>4</v>
      </c>
      <c r="BN51" s="66" t="str">
        <f t="shared" si="16"/>
        <v>3</v>
      </c>
      <c r="BO51" s="66" t="str">
        <f t="shared" si="17"/>
        <v>0</v>
      </c>
      <c r="BP51" s="66" t="str">
        <f t="shared" si="18"/>
        <v>0</v>
      </c>
      <c r="BQ51" s="66" t="str">
        <f t="shared" si="19"/>
        <v>7</v>
      </c>
      <c r="BR51" s="67" t="e">
        <f t="shared" si="20"/>
        <v>#VALUE!</v>
      </c>
      <c r="BS51" s="81">
        <f t="shared" si="21"/>
        <v>24000</v>
      </c>
      <c r="BT51" s="83">
        <f t="shared" si="23"/>
        <v>3720</v>
      </c>
      <c r="BU51" s="84">
        <f t="shared" si="22"/>
        <v>20280</v>
      </c>
      <c r="BV51" s="84">
        <f t="shared" si="24"/>
        <v>8112</v>
      </c>
      <c r="BW51" s="84">
        <f t="shared" si="25"/>
        <v>12168</v>
      </c>
      <c r="BX51" s="9" t="s">
        <v>892</v>
      </c>
    </row>
    <row r="52" spans="1:76" s="1" customFormat="1" ht="18" customHeight="1">
      <c r="A52" s="4">
        <v>46</v>
      </c>
      <c r="B52" s="5" t="s">
        <v>69</v>
      </c>
      <c r="C52" s="31" t="s">
        <v>318</v>
      </c>
      <c r="D52" s="32" t="s">
        <v>319</v>
      </c>
      <c r="E52" s="32" t="s">
        <v>204</v>
      </c>
      <c r="F52" s="6" t="s">
        <v>182</v>
      </c>
      <c r="G52" s="17" t="s">
        <v>589</v>
      </c>
      <c r="H52" s="14" t="s">
        <v>816</v>
      </c>
      <c r="I52" s="40" t="s">
        <v>590</v>
      </c>
      <c r="J52" s="39"/>
      <c r="K52" s="4" t="s">
        <v>445</v>
      </c>
      <c r="L52" s="4" t="s">
        <v>576</v>
      </c>
      <c r="M52" s="4" t="s">
        <v>591</v>
      </c>
      <c r="N52" s="10" t="str">
        <f t="shared" si="0"/>
        <v>SI</v>
      </c>
      <c r="O52" s="10" t="str">
        <f t="shared" si="1"/>
        <v>vai avanti</v>
      </c>
      <c r="P52" s="10" t="s">
        <v>434</v>
      </c>
      <c r="Q52" s="11">
        <f t="shared" si="26"/>
        <v>15</v>
      </c>
      <c r="R52" s="11">
        <v>6</v>
      </c>
      <c r="S52" s="11">
        <v>9</v>
      </c>
      <c r="T52" s="11">
        <v>7</v>
      </c>
      <c r="U52" s="11">
        <v>2</v>
      </c>
      <c r="V52" s="42">
        <f t="shared" si="3"/>
        <v>8.75</v>
      </c>
      <c r="W52" s="10" t="str">
        <f t="shared" si="4"/>
        <v>SI</v>
      </c>
      <c r="X52" s="10" t="str">
        <f t="shared" si="5"/>
        <v>Vai avanti</v>
      </c>
      <c r="Y52" s="10" t="s">
        <v>435</v>
      </c>
      <c r="Z52" s="5" t="s">
        <v>68</v>
      </c>
      <c r="AA52" s="5" t="s">
        <v>67</v>
      </c>
      <c r="AB52" s="5"/>
      <c r="AC52" s="2" t="s">
        <v>443</v>
      </c>
      <c r="AD52" s="2" t="s">
        <v>435</v>
      </c>
      <c r="AE52" s="2" t="s">
        <v>435</v>
      </c>
      <c r="AF52" s="10"/>
      <c r="AG52" s="10"/>
      <c r="AH52" s="10"/>
      <c r="AI52" s="2" t="s">
        <v>435</v>
      </c>
      <c r="AJ52" s="2" t="s">
        <v>435</v>
      </c>
      <c r="AK52" s="2" t="s">
        <v>435</v>
      </c>
      <c r="AL52" s="2" t="s">
        <v>443</v>
      </c>
      <c r="AM52" s="2" t="s">
        <v>443</v>
      </c>
      <c r="AN52" s="2" t="s">
        <v>435</v>
      </c>
      <c r="AO52" s="2" t="s">
        <v>443</v>
      </c>
      <c r="AP52" s="4"/>
      <c r="AQ52" s="4"/>
      <c r="AR52" s="4"/>
      <c r="AS52" s="4"/>
      <c r="AT52" s="4"/>
      <c r="AU52" s="2"/>
      <c r="AV52" s="4"/>
      <c r="AW52" s="4"/>
      <c r="AX52" s="115" t="s">
        <v>84</v>
      </c>
      <c r="AY52" s="65" t="str">
        <f t="shared" si="6"/>
        <v>5</v>
      </c>
      <c r="AZ52" s="65" t="str">
        <f t="shared" si="7"/>
        <v>2</v>
      </c>
      <c r="BA52" s="65" t="e">
        <f>#VALUE!</f>
        <v>#VALUE!</v>
      </c>
      <c r="BB52" s="65" t="e">
        <f>#VALUE!</f>
        <v>#VALUE!</v>
      </c>
      <c r="BC52" s="65" t="e">
        <f>#VALUE!</f>
        <v>#VALUE!</v>
      </c>
      <c r="BD52" s="66" t="str">
        <f t="shared" si="8"/>
        <v>0</v>
      </c>
      <c r="BE52" s="66" t="str">
        <f t="shared" si="27"/>
        <v>3</v>
      </c>
      <c r="BF52" s="66" t="str">
        <f t="shared" si="27"/>
        <v>3</v>
      </c>
      <c r="BG52" s="66" t="str">
        <f t="shared" si="28"/>
        <v>3</v>
      </c>
      <c r="BH52" s="66" t="str">
        <f t="shared" si="28"/>
        <v>3</v>
      </c>
      <c r="BI52" s="66" t="str">
        <f t="shared" si="11"/>
        <v>4</v>
      </c>
      <c r="BJ52" s="66" t="str">
        <f t="shared" si="12"/>
        <v>0</v>
      </c>
      <c r="BK52" s="66" t="str">
        <f t="shared" si="13"/>
        <v>0</v>
      </c>
      <c r="BL52" s="66" t="str">
        <f t="shared" si="14"/>
        <v>3</v>
      </c>
      <c r="BM52" s="66" t="str">
        <f t="shared" si="15"/>
        <v>0</v>
      </c>
      <c r="BN52" s="66" t="str">
        <f t="shared" si="16"/>
        <v>0</v>
      </c>
      <c r="BO52" s="66" t="str">
        <f t="shared" si="17"/>
        <v>0</v>
      </c>
      <c r="BP52" s="66" t="str">
        <f t="shared" si="18"/>
        <v>0</v>
      </c>
      <c r="BQ52" s="66" t="str">
        <f t="shared" si="19"/>
        <v>7</v>
      </c>
      <c r="BR52" s="67" t="e">
        <f t="shared" si="20"/>
        <v>#VALUE!</v>
      </c>
      <c r="BS52" s="81">
        <f t="shared" si="21"/>
        <v>30000</v>
      </c>
      <c r="BT52" s="83">
        <f t="shared" si="23"/>
        <v>4650</v>
      </c>
      <c r="BU52" s="84">
        <f t="shared" si="22"/>
        <v>25350</v>
      </c>
      <c r="BV52" s="84">
        <f t="shared" si="24"/>
        <v>10140</v>
      </c>
      <c r="BW52" s="84">
        <f t="shared" si="25"/>
        <v>15210</v>
      </c>
      <c r="BX52" s="9" t="s">
        <v>892</v>
      </c>
    </row>
    <row r="53" spans="1:76" s="1" customFormat="1" ht="18" customHeight="1">
      <c r="A53" s="4">
        <v>47</v>
      </c>
      <c r="B53" s="5" t="s">
        <v>69</v>
      </c>
      <c r="C53" s="31" t="s">
        <v>323</v>
      </c>
      <c r="D53" s="32" t="s">
        <v>324</v>
      </c>
      <c r="E53" s="32" t="s">
        <v>188</v>
      </c>
      <c r="F53" s="6" t="s">
        <v>182</v>
      </c>
      <c r="G53" s="17" t="s">
        <v>595</v>
      </c>
      <c r="H53" s="14" t="s">
        <v>596</v>
      </c>
      <c r="I53" s="40" t="s">
        <v>596</v>
      </c>
      <c r="J53" s="39" t="s">
        <v>597</v>
      </c>
      <c r="K53" s="4" t="s">
        <v>598</v>
      </c>
      <c r="L53" s="4" t="s">
        <v>599</v>
      </c>
      <c r="M53" s="4" t="s">
        <v>600</v>
      </c>
      <c r="N53" s="10" t="str">
        <f t="shared" si="0"/>
        <v>SI</v>
      </c>
      <c r="O53" s="10" t="str">
        <f t="shared" si="1"/>
        <v>vai avanti</v>
      </c>
      <c r="P53" s="10" t="s">
        <v>434</v>
      </c>
      <c r="Q53" s="11">
        <f t="shared" si="26"/>
        <v>15</v>
      </c>
      <c r="R53" s="11">
        <v>7</v>
      </c>
      <c r="S53" s="11">
        <v>8</v>
      </c>
      <c r="T53" s="11">
        <v>5</v>
      </c>
      <c r="U53" s="11">
        <v>1.5</v>
      </c>
      <c r="V53" s="42">
        <f t="shared" si="3"/>
        <v>8.333333333333334</v>
      </c>
      <c r="W53" s="10" t="str">
        <f t="shared" si="4"/>
        <v>SI</v>
      </c>
      <c r="X53" s="10" t="str">
        <f t="shared" si="5"/>
        <v>Vai avanti</v>
      </c>
      <c r="Y53" s="10" t="s">
        <v>435</v>
      </c>
      <c r="Z53" s="5" t="s">
        <v>418</v>
      </c>
      <c r="AA53" s="5" t="s">
        <v>69</v>
      </c>
      <c r="AB53" s="5"/>
      <c r="AC53" s="2" t="s">
        <v>443</v>
      </c>
      <c r="AD53" s="2" t="s">
        <v>443</v>
      </c>
      <c r="AE53" s="2" t="s">
        <v>435</v>
      </c>
      <c r="AF53" s="10"/>
      <c r="AG53" s="10"/>
      <c r="AH53" s="10"/>
      <c r="AI53" s="2" t="s">
        <v>435</v>
      </c>
      <c r="AJ53" s="2" t="s">
        <v>435</v>
      </c>
      <c r="AK53" s="2" t="s">
        <v>435</v>
      </c>
      <c r="AL53" s="2" t="s">
        <v>443</v>
      </c>
      <c r="AM53" s="2" t="s">
        <v>443</v>
      </c>
      <c r="AN53" s="2" t="s">
        <v>443</v>
      </c>
      <c r="AO53" s="2" t="s">
        <v>435</v>
      </c>
      <c r="AP53" s="4"/>
      <c r="AQ53" s="4"/>
      <c r="AR53" s="4"/>
      <c r="AS53" s="4"/>
      <c r="AT53" s="4"/>
      <c r="AU53" s="2"/>
      <c r="AV53" s="4" t="s">
        <v>437</v>
      </c>
      <c r="AW53" s="4"/>
      <c r="AX53" s="115" t="s">
        <v>84</v>
      </c>
      <c r="AY53" s="65" t="str">
        <f t="shared" si="6"/>
        <v>5</v>
      </c>
      <c r="AZ53" s="65" t="str">
        <f t="shared" si="7"/>
        <v>2</v>
      </c>
      <c r="BA53" s="65" t="e">
        <f>#VALUE!</f>
        <v>#VALUE!</v>
      </c>
      <c r="BB53" s="65" t="e">
        <f>#VALUE!</f>
        <v>#VALUE!</v>
      </c>
      <c r="BC53" s="65" t="e">
        <f>#VALUE!</f>
        <v>#VALUE!</v>
      </c>
      <c r="BD53" s="66" t="str">
        <f t="shared" si="8"/>
        <v>0</v>
      </c>
      <c r="BE53" s="66" t="str">
        <f t="shared" si="27"/>
        <v>0</v>
      </c>
      <c r="BF53" s="66" t="str">
        <f t="shared" si="27"/>
        <v>3</v>
      </c>
      <c r="BG53" s="66" t="str">
        <f t="shared" si="28"/>
        <v>3</v>
      </c>
      <c r="BH53" s="66" t="str">
        <f t="shared" si="28"/>
        <v>3</v>
      </c>
      <c r="BI53" s="66" t="str">
        <f t="shared" si="11"/>
        <v>4</v>
      </c>
      <c r="BJ53" s="66" t="str">
        <f t="shared" si="12"/>
        <v>0</v>
      </c>
      <c r="BK53" s="66" t="str">
        <f t="shared" si="13"/>
        <v>0</v>
      </c>
      <c r="BL53" s="66" t="str">
        <f t="shared" si="14"/>
        <v>0</v>
      </c>
      <c r="BM53" s="66" t="str">
        <f t="shared" si="15"/>
        <v>4</v>
      </c>
      <c r="BN53" s="66" t="str">
        <f t="shared" si="16"/>
        <v>0</v>
      </c>
      <c r="BO53" s="66" t="str">
        <f t="shared" si="17"/>
        <v>2</v>
      </c>
      <c r="BP53" s="66" t="str">
        <f t="shared" si="18"/>
        <v>0</v>
      </c>
      <c r="BQ53" s="66" t="str">
        <f t="shared" si="19"/>
        <v>7</v>
      </c>
      <c r="BR53" s="67" t="e">
        <f t="shared" si="20"/>
        <v>#VALUE!</v>
      </c>
      <c r="BS53" s="81">
        <f t="shared" si="21"/>
        <v>25000</v>
      </c>
      <c r="BT53" s="83">
        <f t="shared" si="23"/>
        <v>3875</v>
      </c>
      <c r="BU53" s="84">
        <f t="shared" si="22"/>
        <v>21125</v>
      </c>
      <c r="BV53" s="84">
        <f t="shared" si="24"/>
        <v>8450</v>
      </c>
      <c r="BW53" s="84">
        <f t="shared" si="25"/>
        <v>12675</v>
      </c>
      <c r="BX53" s="9" t="s">
        <v>892</v>
      </c>
    </row>
    <row r="54" spans="1:76" s="1" customFormat="1" ht="18" customHeight="1">
      <c r="A54" s="4">
        <v>48</v>
      </c>
      <c r="B54" s="5" t="s">
        <v>69</v>
      </c>
      <c r="C54" s="31" t="s">
        <v>325</v>
      </c>
      <c r="D54" s="32" t="s">
        <v>326</v>
      </c>
      <c r="E54" s="32" t="s">
        <v>188</v>
      </c>
      <c r="F54" s="6" t="s">
        <v>182</v>
      </c>
      <c r="G54" s="17" t="s">
        <v>578</v>
      </c>
      <c r="H54" s="14" t="s">
        <v>579</v>
      </c>
      <c r="I54" s="40" t="s">
        <v>580</v>
      </c>
      <c r="J54" s="39"/>
      <c r="K54" s="4" t="s">
        <v>581</v>
      </c>
      <c r="L54" s="4" t="s">
        <v>582</v>
      </c>
      <c r="M54" s="4" t="s">
        <v>583</v>
      </c>
      <c r="N54" s="10" t="str">
        <f t="shared" si="0"/>
        <v>SI</v>
      </c>
      <c r="O54" s="10" t="str">
        <f t="shared" si="1"/>
        <v>vai avanti</v>
      </c>
      <c r="P54" s="10" t="s">
        <v>434</v>
      </c>
      <c r="Q54" s="11">
        <f t="shared" si="26"/>
        <v>12</v>
      </c>
      <c r="R54" s="11">
        <v>3</v>
      </c>
      <c r="S54" s="11">
        <v>9</v>
      </c>
      <c r="T54" s="11">
        <v>7</v>
      </c>
      <c r="U54" s="11">
        <v>1.5</v>
      </c>
      <c r="V54" s="42">
        <f t="shared" si="3"/>
        <v>9.333333333333334</v>
      </c>
      <c r="W54" s="10" t="str">
        <f t="shared" si="4"/>
        <v>SI</v>
      </c>
      <c r="X54" s="10" t="str">
        <f t="shared" si="5"/>
        <v>Vai avanti</v>
      </c>
      <c r="Y54" s="10" t="s">
        <v>435</v>
      </c>
      <c r="Z54" s="5" t="s">
        <v>78</v>
      </c>
      <c r="AA54" s="5" t="s">
        <v>71</v>
      </c>
      <c r="AB54" s="5" t="s">
        <v>70</v>
      </c>
      <c r="AC54" s="2" t="s">
        <v>443</v>
      </c>
      <c r="AD54" s="2" t="s">
        <v>435</v>
      </c>
      <c r="AE54" s="2" t="s">
        <v>435</v>
      </c>
      <c r="AF54" s="10"/>
      <c r="AG54" s="10"/>
      <c r="AH54" s="10"/>
      <c r="AI54" s="2" t="s">
        <v>435</v>
      </c>
      <c r="AJ54" s="2" t="s">
        <v>435</v>
      </c>
      <c r="AK54" s="2" t="s">
        <v>435</v>
      </c>
      <c r="AL54" s="2" t="s">
        <v>443</v>
      </c>
      <c r="AM54" s="2" t="s">
        <v>443</v>
      </c>
      <c r="AN54" s="2" t="s">
        <v>435</v>
      </c>
      <c r="AO54" s="2" t="s">
        <v>443</v>
      </c>
      <c r="AP54" s="4"/>
      <c r="AQ54" s="4"/>
      <c r="AR54" s="4"/>
      <c r="AS54" s="4"/>
      <c r="AT54" s="4"/>
      <c r="AU54" s="2"/>
      <c r="AV54" s="4" t="s">
        <v>437</v>
      </c>
      <c r="AW54" s="4"/>
      <c r="AX54" s="115" t="s">
        <v>84</v>
      </c>
      <c r="AY54" s="65" t="str">
        <f t="shared" si="6"/>
        <v>5</v>
      </c>
      <c r="AZ54" s="65" t="str">
        <f t="shared" si="7"/>
        <v>2</v>
      </c>
      <c r="BA54" s="65" t="e">
        <f>#VALUE!</f>
        <v>#VALUE!</v>
      </c>
      <c r="BB54" s="65" t="e">
        <f>#VALUE!</f>
        <v>#VALUE!</v>
      </c>
      <c r="BC54" s="65" t="e">
        <f>#VALUE!</f>
        <v>#VALUE!</v>
      </c>
      <c r="BD54" s="66" t="str">
        <f t="shared" si="8"/>
        <v>0</v>
      </c>
      <c r="BE54" s="66" t="str">
        <f t="shared" si="27"/>
        <v>3</v>
      </c>
      <c r="BF54" s="66" t="str">
        <f t="shared" si="27"/>
        <v>3</v>
      </c>
      <c r="BG54" s="66" t="str">
        <f t="shared" si="28"/>
        <v>3</v>
      </c>
      <c r="BH54" s="66" t="str">
        <f t="shared" si="28"/>
        <v>3</v>
      </c>
      <c r="BI54" s="66" t="str">
        <f t="shared" si="11"/>
        <v>4</v>
      </c>
      <c r="BJ54" s="66" t="str">
        <f t="shared" si="12"/>
        <v>0</v>
      </c>
      <c r="BK54" s="66" t="str">
        <f t="shared" si="13"/>
        <v>0</v>
      </c>
      <c r="BL54" s="66" t="str">
        <f t="shared" si="14"/>
        <v>3</v>
      </c>
      <c r="BM54" s="66" t="str">
        <f t="shared" si="15"/>
        <v>0</v>
      </c>
      <c r="BN54" s="66" t="str">
        <f t="shared" si="16"/>
        <v>0</v>
      </c>
      <c r="BO54" s="66" t="str">
        <f t="shared" si="17"/>
        <v>2</v>
      </c>
      <c r="BP54" s="66" t="str">
        <f t="shared" si="18"/>
        <v>0</v>
      </c>
      <c r="BQ54" s="66" t="str">
        <f t="shared" si="19"/>
        <v>7</v>
      </c>
      <c r="BR54" s="67" t="e">
        <f t="shared" si="20"/>
        <v>#VALUE!</v>
      </c>
      <c r="BS54" s="81">
        <f t="shared" si="21"/>
        <v>24000</v>
      </c>
      <c r="BT54" s="83">
        <f t="shared" si="23"/>
        <v>3720</v>
      </c>
      <c r="BU54" s="84">
        <f t="shared" si="22"/>
        <v>20280</v>
      </c>
      <c r="BV54" s="84">
        <f t="shared" si="24"/>
        <v>8112</v>
      </c>
      <c r="BW54" s="84">
        <f t="shared" si="25"/>
        <v>12168</v>
      </c>
      <c r="BX54" s="9" t="s">
        <v>899</v>
      </c>
    </row>
    <row r="55" spans="1:76" s="1" customFormat="1" ht="18" customHeight="1">
      <c r="A55" s="4">
        <v>49</v>
      </c>
      <c r="B55" s="5" t="s">
        <v>69</v>
      </c>
      <c r="C55" s="31" t="s">
        <v>327</v>
      </c>
      <c r="D55" s="32" t="s">
        <v>328</v>
      </c>
      <c r="E55" s="32" t="s">
        <v>188</v>
      </c>
      <c r="F55" s="6" t="s">
        <v>182</v>
      </c>
      <c r="G55" s="17" t="s">
        <v>584</v>
      </c>
      <c r="H55" s="14" t="s">
        <v>585</v>
      </c>
      <c r="I55" s="40">
        <v>90394618</v>
      </c>
      <c r="J55" s="39"/>
      <c r="K55" s="4" t="s">
        <v>586</v>
      </c>
      <c r="L55" s="4" t="s">
        <v>587</v>
      </c>
      <c r="M55" s="4" t="s">
        <v>588</v>
      </c>
      <c r="N55" s="10" t="str">
        <f t="shared" si="0"/>
        <v>SI</v>
      </c>
      <c r="O55" s="10" t="str">
        <f t="shared" si="1"/>
        <v>vai avanti</v>
      </c>
      <c r="P55" s="10" t="s">
        <v>434</v>
      </c>
      <c r="Q55" s="11">
        <f t="shared" si="26"/>
        <v>16</v>
      </c>
      <c r="R55" s="11">
        <v>8</v>
      </c>
      <c r="S55" s="11">
        <v>8</v>
      </c>
      <c r="T55" s="11">
        <v>5</v>
      </c>
      <c r="U55" s="11">
        <v>1.5</v>
      </c>
      <c r="V55" s="42">
        <f t="shared" si="3"/>
        <v>8.88888888888889</v>
      </c>
      <c r="W55" s="10" t="str">
        <f t="shared" si="4"/>
        <v>SI</v>
      </c>
      <c r="X55" s="10" t="str">
        <f t="shared" si="5"/>
        <v>Vai avanti</v>
      </c>
      <c r="Y55" s="10" t="s">
        <v>443</v>
      </c>
      <c r="Z55" s="5" t="s">
        <v>418</v>
      </c>
      <c r="AA55" s="5" t="s">
        <v>70</v>
      </c>
      <c r="AB55" s="5"/>
      <c r="AC55" s="2" t="s">
        <v>435</v>
      </c>
      <c r="AD55" s="2" t="s">
        <v>435</v>
      </c>
      <c r="AE55" s="10" t="s">
        <v>435</v>
      </c>
      <c r="AF55" s="10"/>
      <c r="AG55" s="10"/>
      <c r="AH55" s="2" t="s">
        <v>435</v>
      </c>
      <c r="AI55" s="2" t="s">
        <v>435</v>
      </c>
      <c r="AJ55" s="2" t="s">
        <v>435</v>
      </c>
      <c r="AK55" s="10" t="s">
        <v>443</v>
      </c>
      <c r="AL55" s="2" t="s">
        <v>443</v>
      </c>
      <c r="AM55" s="2" t="s">
        <v>443</v>
      </c>
      <c r="AN55" s="2" t="s">
        <v>443</v>
      </c>
      <c r="AO55" s="2" t="s">
        <v>435</v>
      </c>
      <c r="AP55" s="4"/>
      <c r="AQ55" s="4"/>
      <c r="AR55" s="4"/>
      <c r="AS55" s="4"/>
      <c r="AT55" s="4"/>
      <c r="AU55" s="2"/>
      <c r="AV55" s="4" t="s">
        <v>437</v>
      </c>
      <c r="AW55" s="4"/>
      <c r="AX55" s="115" t="s">
        <v>84</v>
      </c>
      <c r="AY55" s="65" t="str">
        <f t="shared" si="6"/>
        <v>5</v>
      </c>
      <c r="AZ55" s="65" t="str">
        <f t="shared" si="7"/>
        <v>0</v>
      </c>
      <c r="BA55" s="65" t="e">
        <f>#VALUE!</f>
        <v>#VALUE!</v>
      </c>
      <c r="BB55" s="65" t="e">
        <f>#VALUE!</f>
        <v>#VALUE!</v>
      </c>
      <c r="BC55" s="65" t="e">
        <f>#VALUE!</f>
        <v>#VALUE!</v>
      </c>
      <c r="BD55" s="66" t="str">
        <f t="shared" si="8"/>
        <v>2</v>
      </c>
      <c r="BE55" s="66" t="str">
        <f t="shared" si="27"/>
        <v>3</v>
      </c>
      <c r="BF55" s="66" t="str">
        <f t="shared" si="27"/>
        <v>3</v>
      </c>
      <c r="BG55" s="66" t="str">
        <f t="shared" si="28"/>
        <v>3</v>
      </c>
      <c r="BH55" s="66" t="str">
        <f t="shared" si="28"/>
        <v>3</v>
      </c>
      <c r="BI55" s="66" t="str">
        <f t="shared" si="11"/>
        <v>0</v>
      </c>
      <c r="BJ55" s="66" t="str">
        <f t="shared" si="12"/>
        <v>0</v>
      </c>
      <c r="BK55" s="66" t="str">
        <f t="shared" si="13"/>
        <v>0</v>
      </c>
      <c r="BL55" s="66" t="str">
        <f t="shared" si="14"/>
        <v>0</v>
      </c>
      <c r="BM55" s="66" t="str">
        <f t="shared" si="15"/>
        <v>4</v>
      </c>
      <c r="BN55" s="66" t="str">
        <f t="shared" si="16"/>
        <v>0</v>
      </c>
      <c r="BO55" s="66" t="str">
        <f t="shared" si="17"/>
        <v>2</v>
      </c>
      <c r="BP55" s="66" t="str">
        <f t="shared" si="18"/>
        <v>0</v>
      </c>
      <c r="BQ55" s="66" t="str">
        <f t="shared" si="19"/>
        <v>7</v>
      </c>
      <c r="BR55" s="67" t="e">
        <f t="shared" si="20"/>
        <v>#VALUE!</v>
      </c>
      <c r="BS55" s="81">
        <f t="shared" si="21"/>
        <v>25000</v>
      </c>
      <c r="BT55" s="83">
        <f t="shared" si="23"/>
        <v>3875</v>
      </c>
      <c r="BU55" s="84">
        <f t="shared" si="22"/>
        <v>21125</v>
      </c>
      <c r="BV55" s="84">
        <f t="shared" si="24"/>
        <v>8450</v>
      </c>
      <c r="BW55" s="84">
        <f t="shared" si="25"/>
        <v>12675</v>
      </c>
      <c r="BX55" s="9" t="s">
        <v>892</v>
      </c>
    </row>
    <row r="56" spans="1:76" s="1" customFormat="1" ht="18" customHeight="1">
      <c r="A56" s="4">
        <v>50</v>
      </c>
      <c r="B56" s="5" t="s">
        <v>69</v>
      </c>
      <c r="C56" s="31" t="s">
        <v>329</v>
      </c>
      <c r="D56" s="32" t="s">
        <v>330</v>
      </c>
      <c r="E56" s="32" t="s">
        <v>331</v>
      </c>
      <c r="F56" s="6" t="s">
        <v>182</v>
      </c>
      <c r="G56" s="17" t="s">
        <v>786</v>
      </c>
      <c r="H56" s="14" t="s">
        <v>787</v>
      </c>
      <c r="I56" s="40" t="s">
        <v>788</v>
      </c>
      <c r="J56" s="39" t="s">
        <v>789</v>
      </c>
      <c r="K56" s="4" t="s">
        <v>570</v>
      </c>
      <c r="L56" s="4" t="s">
        <v>790</v>
      </c>
      <c r="M56" s="4" t="s">
        <v>791</v>
      </c>
      <c r="N56" s="10" t="str">
        <f t="shared" si="0"/>
        <v>SI</v>
      </c>
      <c r="O56" s="10" t="str">
        <f t="shared" si="1"/>
        <v>vai avanti</v>
      </c>
      <c r="P56" s="10" t="s">
        <v>434</v>
      </c>
      <c r="Q56" s="11">
        <f t="shared" si="26"/>
        <v>15</v>
      </c>
      <c r="R56" s="11">
        <v>5</v>
      </c>
      <c r="S56" s="11">
        <v>10</v>
      </c>
      <c r="T56" s="11">
        <v>9</v>
      </c>
      <c r="U56" s="11">
        <v>2</v>
      </c>
      <c r="V56" s="42">
        <f t="shared" si="3"/>
        <v>11.25</v>
      </c>
      <c r="W56" s="10" t="str">
        <f t="shared" si="4"/>
        <v>SI</v>
      </c>
      <c r="X56" s="10" t="str">
        <f t="shared" si="5"/>
        <v>Vai avanti</v>
      </c>
      <c r="Y56" s="10" t="s">
        <v>435</v>
      </c>
      <c r="Z56" s="5" t="s">
        <v>65</v>
      </c>
      <c r="AA56" s="5" t="s">
        <v>69</v>
      </c>
      <c r="AB56" s="5" t="s">
        <v>70</v>
      </c>
      <c r="AC56" s="2" t="s">
        <v>435</v>
      </c>
      <c r="AD56" s="2" t="s">
        <v>435</v>
      </c>
      <c r="AE56" s="10" t="s">
        <v>435</v>
      </c>
      <c r="AF56" s="10"/>
      <c r="AG56" s="10"/>
      <c r="AH56" s="2" t="s">
        <v>435</v>
      </c>
      <c r="AI56" s="2" t="s">
        <v>435</v>
      </c>
      <c r="AJ56" s="2" t="s">
        <v>435</v>
      </c>
      <c r="AK56" s="10" t="s">
        <v>443</v>
      </c>
      <c r="AL56" s="2" t="s">
        <v>443</v>
      </c>
      <c r="AM56" s="2" t="s">
        <v>443</v>
      </c>
      <c r="AN56" s="2" t="s">
        <v>443</v>
      </c>
      <c r="AO56" s="2" t="s">
        <v>435</v>
      </c>
      <c r="AP56" s="4"/>
      <c r="AQ56" s="4"/>
      <c r="AR56" s="4"/>
      <c r="AS56" s="4"/>
      <c r="AT56" s="4"/>
      <c r="AU56" s="2"/>
      <c r="AV56" s="4" t="s">
        <v>437</v>
      </c>
      <c r="AW56" s="4"/>
      <c r="AX56" s="115" t="s">
        <v>84</v>
      </c>
      <c r="AY56" s="65" t="str">
        <f t="shared" si="6"/>
        <v>5</v>
      </c>
      <c r="AZ56" s="65" t="str">
        <f t="shared" si="7"/>
        <v>2</v>
      </c>
      <c r="BA56" s="65" t="e">
        <f>#VALUE!</f>
        <v>#VALUE!</v>
      </c>
      <c r="BB56" s="65" t="e">
        <f>#VALUE!</f>
        <v>#VALUE!</v>
      </c>
      <c r="BC56" s="65" t="e">
        <f>#VALUE!</f>
        <v>#VALUE!</v>
      </c>
      <c r="BD56" s="66" t="str">
        <f t="shared" si="8"/>
        <v>2</v>
      </c>
      <c r="BE56" s="66" t="str">
        <f t="shared" si="27"/>
        <v>3</v>
      </c>
      <c r="BF56" s="66" t="str">
        <f t="shared" si="27"/>
        <v>3</v>
      </c>
      <c r="BG56" s="66" t="str">
        <f t="shared" si="28"/>
        <v>3</v>
      </c>
      <c r="BH56" s="66" t="str">
        <f t="shared" si="28"/>
        <v>3</v>
      </c>
      <c r="BI56" s="66" t="str">
        <f t="shared" si="11"/>
        <v>0</v>
      </c>
      <c r="BJ56" s="66" t="str">
        <f t="shared" si="12"/>
        <v>0</v>
      </c>
      <c r="BK56" s="66" t="str">
        <f t="shared" si="13"/>
        <v>0</v>
      </c>
      <c r="BL56" s="66" t="str">
        <f t="shared" si="14"/>
        <v>0</v>
      </c>
      <c r="BM56" s="66" t="str">
        <f t="shared" si="15"/>
        <v>4</v>
      </c>
      <c r="BN56" s="66" t="str">
        <f t="shared" si="16"/>
        <v>0</v>
      </c>
      <c r="BO56" s="66" t="str">
        <f t="shared" si="17"/>
        <v>2</v>
      </c>
      <c r="BP56" s="66" t="str">
        <f t="shared" si="18"/>
        <v>0</v>
      </c>
      <c r="BQ56" s="66" t="str">
        <f t="shared" si="19"/>
        <v>7</v>
      </c>
      <c r="BR56" s="67" t="e">
        <f t="shared" si="20"/>
        <v>#VALUE!</v>
      </c>
      <c r="BS56" s="81">
        <f t="shared" si="21"/>
        <v>30000</v>
      </c>
      <c r="BT56" s="83">
        <f t="shared" si="23"/>
        <v>4650</v>
      </c>
      <c r="BU56" s="84">
        <f t="shared" si="22"/>
        <v>25350</v>
      </c>
      <c r="BV56" s="84">
        <f t="shared" si="24"/>
        <v>10140</v>
      </c>
      <c r="BW56" s="84">
        <f t="shared" si="25"/>
        <v>15210</v>
      </c>
      <c r="BX56" s="9" t="s">
        <v>892</v>
      </c>
    </row>
    <row r="57" spans="1:76" s="1" customFormat="1" ht="18" customHeight="1">
      <c r="A57" s="4">
        <v>51</v>
      </c>
      <c r="B57" s="5" t="s">
        <v>69</v>
      </c>
      <c r="C57" s="31" t="s">
        <v>332</v>
      </c>
      <c r="D57" s="32" t="s">
        <v>333</v>
      </c>
      <c r="E57" s="32" t="s">
        <v>334</v>
      </c>
      <c r="F57" s="6" t="s">
        <v>182</v>
      </c>
      <c r="G57" s="17" t="s">
        <v>592</v>
      </c>
      <c r="H57" s="14" t="s">
        <v>593</v>
      </c>
      <c r="I57" s="40" t="s">
        <v>594</v>
      </c>
      <c r="J57" s="39"/>
      <c r="K57" s="4" t="s">
        <v>581</v>
      </c>
      <c r="L57" s="4" t="s">
        <v>670</v>
      </c>
      <c r="M57" s="4" t="s">
        <v>671</v>
      </c>
      <c r="N57" s="10" t="str">
        <f t="shared" si="0"/>
        <v>SI</v>
      </c>
      <c r="O57" s="10" t="str">
        <f t="shared" si="1"/>
        <v>vai avanti</v>
      </c>
      <c r="P57" s="10" t="s">
        <v>434</v>
      </c>
      <c r="Q57" s="11">
        <f t="shared" si="26"/>
        <v>8</v>
      </c>
      <c r="R57" s="11">
        <v>6</v>
      </c>
      <c r="S57" s="11">
        <v>2</v>
      </c>
      <c r="T57" s="11">
        <v>6</v>
      </c>
      <c r="U57" s="11">
        <v>1</v>
      </c>
      <c r="V57" s="42">
        <f t="shared" si="3"/>
        <v>8</v>
      </c>
      <c r="W57" s="10" t="str">
        <f t="shared" si="4"/>
        <v>SI</v>
      </c>
      <c r="X57" s="10" t="str">
        <f t="shared" si="5"/>
        <v>Vai avanti</v>
      </c>
      <c r="Y57" s="10" t="s">
        <v>435</v>
      </c>
      <c r="Z57" s="5" t="s">
        <v>67</v>
      </c>
      <c r="AA57" s="5" t="s">
        <v>65</v>
      </c>
      <c r="AB57" s="5" t="s">
        <v>70</v>
      </c>
      <c r="AC57" s="10" t="s">
        <v>443</v>
      </c>
      <c r="AD57" s="10" t="s">
        <v>435</v>
      </c>
      <c r="AE57" s="10" t="s">
        <v>435</v>
      </c>
      <c r="AF57" s="10"/>
      <c r="AG57" s="10"/>
      <c r="AH57" s="10"/>
      <c r="AI57" s="10" t="s">
        <v>435</v>
      </c>
      <c r="AJ57" s="10" t="s">
        <v>435</v>
      </c>
      <c r="AK57" s="10" t="s">
        <v>435</v>
      </c>
      <c r="AL57" s="2" t="s">
        <v>443</v>
      </c>
      <c r="AM57" s="2" t="s">
        <v>443</v>
      </c>
      <c r="AN57" s="2" t="s">
        <v>435</v>
      </c>
      <c r="AO57" s="2" t="s">
        <v>443</v>
      </c>
      <c r="AP57" s="4"/>
      <c r="AQ57" s="4"/>
      <c r="AR57" s="4"/>
      <c r="AS57" s="4"/>
      <c r="AT57" s="4"/>
      <c r="AU57" s="2"/>
      <c r="AV57" s="4" t="s">
        <v>437</v>
      </c>
      <c r="AW57" s="4"/>
      <c r="AX57" s="115" t="s">
        <v>84</v>
      </c>
      <c r="AY57" s="65" t="str">
        <f t="shared" si="6"/>
        <v>5</v>
      </c>
      <c r="AZ57" s="65" t="str">
        <f t="shared" si="7"/>
        <v>2</v>
      </c>
      <c r="BA57" s="65" t="e">
        <f>#VALUE!</f>
        <v>#VALUE!</v>
      </c>
      <c r="BB57" s="65" t="e">
        <f>#VALUE!</f>
        <v>#VALUE!</v>
      </c>
      <c r="BC57" s="65" t="e">
        <f>#VALUE!</f>
        <v>#VALUE!</v>
      </c>
      <c r="BD57" s="66" t="str">
        <f t="shared" si="8"/>
        <v>0</v>
      </c>
      <c r="BE57" s="66" t="str">
        <f t="shared" si="27"/>
        <v>3</v>
      </c>
      <c r="BF57" s="66" t="str">
        <f t="shared" si="27"/>
        <v>3</v>
      </c>
      <c r="BG57" s="66" t="str">
        <f t="shared" si="28"/>
        <v>3</v>
      </c>
      <c r="BH57" s="66" t="str">
        <f t="shared" si="28"/>
        <v>3</v>
      </c>
      <c r="BI57" s="66" t="str">
        <f t="shared" si="11"/>
        <v>4</v>
      </c>
      <c r="BJ57" s="66" t="str">
        <f t="shared" si="12"/>
        <v>0</v>
      </c>
      <c r="BK57" s="66" t="str">
        <f t="shared" si="13"/>
        <v>0</v>
      </c>
      <c r="BL57" s="66" t="str">
        <f t="shared" si="14"/>
        <v>3</v>
      </c>
      <c r="BM57" s="66" t="str">
        <f t="shared" si="15"/>
        <v>0</v>
      </c>
      <c r="BN57" s="66" t="str">
        <f t="shared" si="16"/>
        <v>0</v>
      </c>
      <c r="BO57" s="66" t="str">
        <f t="shared" si="17"/>
        <v>2</v>
      </c>
      <c r="BP57" s="66" t="str">
        <f t="shared" si="18"/>
        <v>0</v>
      </c>
      <c r="BQ57" s="66" t="str">
        <f t="shared" si="19"/>
        <v>7</v>
      </c>
      <c r="BR57" s="67" t="e">
        <f t="shared" si="20"/>
        <v>#VALUE!</v>
      </c>
      <c r="BS57" s="81">
        <f t="shared" si="21"/>
        <v>13333.333333333334</v>
      </c>
      <c r="BT57" s="83">
        <f t="shared" si="23"/>
        <v>2066.666666666667</v>
      </c>
      <c r="BU57" s="84">
        <f t="shared" si="22"/>
        <v>11266.666666666668</v>
      </c>
      <c r="BV57" s="84">
        <f t="shared" si="24"/>
        <v>4506.666666666668</v>
      </c>
      <c r="BW57" s="84">
        <f t="shared" si="25"/>
        <v>6760.000000000001</v>
      </c>
      <c r="BX57" s="9" t="s">
        <v>892</v>
      </c>
    </row>
    <row r="58" spans="1:76" s="1" customFormat="1" ht="18" customHeight="1">
      <c r="A58" s="4">
        <v>52</v>
      </c>
      <c r="B58" s="5" t="s">
        <v>406</v>
      </c>
      <c r="C58" s="31" t="s">
        <v>179</v>
      </c>
      <c r="D58" s="32" t="s">
        <v>180</v>
      </c>
      <c r="E58" s="32" t="s">
        <v>181</v>
      </c>
      <c r="F58" s="6" t="s">
        <v>182</v>
      </c>
      <c r="G58" s="16" t="s">
        <v>183</v>
      </c>
      <c r="H58" s="12" t="s">
        <v>184</v>
      </c>
      <c r="I58" s="33" t="s">
        <v>553</v>
      </c>
      <c r="J58" s="33" t="s">
        <v>185</v>
      </c>
      <c r="K58" s="9" t="s">
        <v>445</v>
      </c>
      <c r="L58" s="9" t="s">
        <v>554</v>
      </c>
      <c r="M58" s="9" t="s">
        <v>555</v>
      </c>
      <c r="N58" s="10" t="str">
        <f t="shared" si="0"/>
        <v>SI</v>
      </c>
      <c r="O58" s="10" t="str">
        <f t="shared" si="1"/>
        <v>vai avanti</v>
      </c>
      <c r="P58" s="2" t="s">
        <v>434</v>
      </c>
      <c r="Q58" s="11">
        <f t="shared" si="26"/>
        <v>28</v>
      </c>
      <c r="R58" s="11">
        <v>13</v>
      </c>
      <c r="S58" s="11">
        <v>15</v>
      </c>
      <c r="T58" s="11">
        <v>7</v>
      </c>
      <c r="U58" s="11">
        <v>3</v>
      </c>
      <c r="V58" s="42">
        <f t="shared" si="3"/>
        <v>10.88888888888889</v>
      </c>
      <c r="W58" s="10" t="str">
        <f t="shared" si="4"/>
        <v>SI</v>
      </c>
      <c r="X58" s="10" t="str">
        <f t="shared" si="5"/>
        <v>Vai avanti</v>
      </c>
      <c r="Y58" s="2" t="s">
        <v>443</v>
      </c>
      <c r="Z58" s="5" t="s">
        <v>73</v>
      </c>
      <c r="AA58" s="5"/>
      <c r="AB58" s="5"/>
      <c r="AC58" s="2" t="s">
        <v>443</v>
      </c>
      <c r="AD58" s="2" t="s">
        <v>435</v>
      </c>
      <c r="AE58" s="2" t="s">
        <v>435</v>
      </c>
      <c r="AF58" s="10"/>
      <c r="AG58" s="10"/>
      <c r="AH58" s="10"/>
      <c r="AI58" s="2" t="s">
        <v>435</v>
      </c>
      <c r="AJ58" s="2" t="s">
        <v>435</v>
      </c>
      <c r="AK58" s="2" t="s">
        <v>435</v>
      </c>
      <c r="AL58" s="2" t="s">
        <v>443</v>
      </c>
      <c r="AM58" s="2" t="s">
        <v>443</v>
      </c>
      <c r="AN58" s="2" t="s">
        <v>443</v>
      </c>
      <c r="AO58" s="2" t="s">
        <v>435</v>
      </c>
      <c r="AP58" s="4"/>
      <c r="AQ58" s="4"/>
      <c r="AR58" s="4"/>
      <c r="AS58" s="4"/>
      <c r="AT58" s="4"/>
      <c r="AU58" s="2" t="s">
        <v>437</v>
      </c>
      <c r="AV58" s="4"/>
      <c r="AW58" s="4"/>
      <c r="AX58" s="68" t="s">
        <v>85</v>
      </c>
      <c r="AY58" s="65" t="str">
        <f t="shared" si="6"/>
        <v>5</v>
      </c>
      <c r="AZ58" s="65" t="str">
        <f t="shared" si="7"/>
        <v>0</v>
      </c>
      <c r="BA58" s="65" t="e">
        <f>#VALUE!</f>
        <v>#VALUE!</v>
      </c>
      <c r="BB58" s="65" t="e">
        <f>#VALUE!</f>
        <v>#VALUE!</v>
      </c>
      <c r="BC58" s="65" t="e">
        <f>#VALUE!</f>
        <v>#VALUE!</v>
      </c>
      <c r="BD58" s="66" t="str">
        <f t="shared" si="8"/>
        <v>0</v>
      </c>
      <c r="BE58" s="66" t="str">
        <f t="shared" si="27"/>
        <v>3</v>
      </c>
      <c r="BF58" s="66" t="str">
        <f t="shared" si="27"/>
        <v>3</v>
      </c>
      <c r="BG58" s="66" t="str">
        <f t="shared" si="28"/>
        <v>3</v>
      </c>
      <c r="BH58" s="66" t="str">
        <f t="shared" si="28"/>
        <v>3</v>
      </c>
      <c r="BI58" s="66" t="str">
        <f t="shared" si="11"/>
        <v>4</v>
      </c>
      <c r="BJ58" s="66" t="str">
        <f t="shared" si="12"/>
        <v>0</v>
      </c>
      <c r="BK58" s="66" t="str">
        <f t="shared" si="13"/>
        <v>0</v>
      </c>
      <c r="BL58" s="66" t="str">
        <f t="shared" si="14"/>
        <v>0</v>
      </c>
      <c r="BM58" s="66" t="str">
        <f t="shared" si="15"/>
        <v>4</v>
      </c>
      <c r="BN58" s="66" t="str">
        <f t="shared" si="16"/>
        <v>3</v>
      </c>
      <c r="BO58" s="66" t="str">
        <f t="shared" si="17"/>
        <v>0</v>
      </c>
      <c r="BP58" s="66" t="str">
        <f t="shared" si="18"/>
        <v>0</v>
      </c>
      <c r="BQ58" s="66" t="str">
        <f t="shared" si="19"/>
        <v>5</v>
      </c>
      <c r="BR58" s="67" t="e">
        <f t="shared" si="20"/>
        <v>#VALUE!</v>
      </c>
      <c r="BS58" s="81">
        <f t="shared" si="21"/>
        <v>30000</v>
      </c>
      <c r="BT58" s="83">
        <f t="shared" si="23"/>
        <v>4650</v>
      </c>
      <c r="BU58" s="84">
        <f t="shared" si="22"/>
        <v>25350</v>
      </c>
      <c r="BV58" s="84">
        <f t="shared" si="24"/>
        <v>10140</v>
      </c>
      <c r="BW58" s="84">
        <f t="shared" si="25"/>
        <v>15210</v>
      </c>
      <c r="BX58" s="9" t="s">
        <v>899</v>
      </c>
    </row>
    <row r="59" spans="1:76" s="1" customFormat="1" ht="18" customHeight="1">
      <c r="A59" s="4">
        <v>53</v>
      </c>
      <c r="B59" s="5" t="s">
        <v>406</v>
      </c>
      <c r="C59" s="31" t="s">
        <v>186</v>
      </c>
      <c r="D59" s="32" t="s">
        <v>187</v>
      </c>
      <c r="E59" s="32" t="s">
        <v>188</v>
      </c>
      <c r="F59" s="6" t="s">
        <v>182</v>
      </c>
      <c r="G59" s="16" t="s">
        <v>189</v>
      </c>
      <c r="H59" s="12" t="s">
        <v>190</v>
      </c>
      <c r="I59" s="33" t="s">
        <v>562</v>
      </c>
      <c r="J59" s="39"/>
      <c r="K59" s="9" t="s">
        <v>464</v>
      </c>
      <c r="L59" s="9" t="s">
        <v>563</v>
      </c>
      <c r="M59" s="9" t="s">
        <v>564</v>
      </c>
      <c r="N59" s="10" t="str">
        <f t="shared" si="0"/>
        <v>SI</v>
      </c>
      <c r="O59" s="10" t="str">
        <f t="shared" si="1"/>
        <v>vai avanti</v>
      </c>
      <c r="P59" s="2" t="s">
        <v>457</v>
      </c>
      <c r="Q59" s="11">
        <f t="shared" si="26"/>
        <v>30</v>
      </c>
      <c r="R59" s="11">
        <v>20</v>
      </c>
      <c r="S59" s="11">
        <v>10</v>
      </c>
      <c r="T59" s="11">
        <v>7</v>
      </c>
      <c r="U59" s="11">
        <v>3</v>
      </c>
      <c r="V59" s="42">
        <f t="shared" si="3"/>
        <v>11.666666666666666</v>
      </c>
      <c r="W59" s="10" t="str">
        <f t="shared" si="4"/>
        <v>SI</v>
      </c>
      <c r="X59" s="10" t="str">
        <f t="shared" si="5"/>
        <v>Vai avanti</v>
      </c>
      <c r="Y59" s="2" t="s">
        <v>443</v>
      </c>
      <c r="Z59" s="5" t="s">
        <v>73</v>
      </c>
      <c r="AA59" s="5" t="s">
        <v>67</v>
      </c>
      <c r="AB59" s="5"/>
      <c r="AC59" s="2" t="s">
        <v>443</v>
      </c>
      <c r="AD59" s="2" t="s">
        <v>435</v>
      </c>
      <c r="AE59" s="2" t="s">
        <v>435</v>
      </c>
      <c r="AF59" s="10"/>
      <c r="AG59" s="10"/>
      <c r="AH59" s="10"/>
      <c r="AI59" s="2" t="s">
        <v>435</v>
      </c>
      <c r="AJ59" s="2" t="s">
        <v>435</v>
      </c>
      <c r="AK59" s="2" t="s">
        <v>435</v>
      </c>
      <c r="AL59" s="2" t="s">
        <v>443</v>
      </c>
      <c r="AM59" s="2" t="s">
        <v>443</v>
      </c>
      <c r="AN59" s="2" t="s">
        <v>435</v>
      </c>
      <c r="AO59" s="2" t="s">
        <v>443</v>
      </c>
      <c r="AP59" s="4"/>
      <c r="AQ59" s="4"/>
      <c r="AR59" s="4"/>
      <c r="AS59" s="4"/>
      <c r="AT59" s="4"/>
      <c r="AU59" s="2" t="s">
        <v>437</v>
      </c>
      <c r="AV59" s="4"/>
      <c r="AW59" s="4"/>
      <c r="AX59" s="68" t="s">
        <v>84</v>
      </c>
      <c r="AY59" s="65" t="str">
        <f t="shared" si="6"/>
        <v>5</v>
      </c>
      <c r="AZ59" s="65" t="str">
        <f t="shared" si="7"/>
        <v>0</v>
      </c>
      <c r="BA59" s="65" t="e">
        <f>#VALUE!</f>
        <v>#VALUE!</v>
      </c>
      <c r="BB59" s="65" t="e">
        <f>#VALUE!</f>
        <v>#VALUE!</v>
      </c>
      <c r="BC59" s="65" t="e">
        <f>#VALUE!</f>
        <v>#VALUE!</v>
      </c>
      <c r="BD59" s="66" t="str">
        <f t="shared" si="8"/>
        <v>0</v>
      </c>
      <c r="BE59" s="66" t="str">
        <f t="shared" si="27"/>
        <v>3</v>
      </c>
      <c r="BF59" s="66" t="str">
        <f t="shared" si="27"/>
        <v>3</v>
      </c>
      <c r="BG59" s="66" t="str">
        <f t="shared" si="28"/>
        <v>3</v>
      </c>
      <c r="BH59" s="66" t="str">
        <f t="shared" si="28"/>
        <v>3</v>
      </c>
      <c r="BI59" s="66" t="str">
        <f t="shared" si="11"/>
        <v>4</v>
      </c>
      <c r="BJ59" s="66" t="str">
        <f t="shared" si="12"/>
        <v>0</v>
      </c>
      <c r="BK59" s="66" t="str">
        <f t="shared" si="13"/>
        <v>0</v>
      </c>
      <c r="BL59" s="66" t="str">
        <f t="shared" si="14"/>
        <v>3</v>
      </c>
      <c r="BM59" s="66" t="str">
        <f t="shared" si="15"/>
        <v>0</v>
      </c>
      <c r="BN59" s="66" t="str">
        <f t="shared" si="16"/>
        <v>3</v>
      </c>
      <c r="BO59" s="66" t="str">
        <f t="shared" si="17"/>
        <v>0</v>
      </c>
      <c r="BP59" s="66" t="str">
        <f t="shared" si="18"/>
        <v>0</v>
      </c>
      <c r="BQ59" s="66" t="str">
        <f t="shared" si="19"/>
        <v>7</v>
      </c>
      <c r="BR59" s="67" t="e">
        <f t="shared" si="20"/>
        <v>#VALUE!</v>
      </c>
      <c r="BS59" s="81">
        <f t="shared" si="21"/>
        <v>30000</v>
      </c>
      <c r="BT59" s="83">
        <f t="shared" si="23"/>
        <v>4650</v>
      </c>
      <c r="BU59" s="84">
        <f t="shared" si="22"/>
        <v>25350</v>
      </c>
      <c r="BV59" s="84">
        <f t="shared" si="24"/>
        <v>10140</v>
      </c>
      <c r="BW59" s="84">
        <f t="shared" si="25"/>
        <v>15210</v>
      </c>
      <c r="BX59" s="9" t="s">
        <v>899</v>
      </c>
    </row>
    <row r="60" spans="1:76" s="1" customFormat="1" ht="18" customHeight="1">
      <c r="A60" s="4">
        <v>54</v>
      </c>
      <c r="B60" s="5" t="s">
        <v>406</v>
      </c>
      <c r="C60" s="31" t="s">
        <v>408</v>
      </c>
      <c r="D60" s="32" t="s">
        <v>191</v>
      </c>
      <c r="E60" s="32" t="s">
        <v>192</v>
      </c>
      <c r="F60" s="6" t="s">
        <v>182</v>
      </c>
      <c r="G60" s="16" t="s">
        <v>193</v>
      </c>
      <c r="H60" s="12" t="s">
        <v>194</v>
      </c>
      <c r="I60" s="33" t="s">
        <v>195</v>
      </c>
      <c r="J60" s="39"/>
      <c r="K60" s="9" t="s">
        <v>445</v>
      </c>
      <c r="L60" s="9" t="s">
        <v>560</v>
      </c>
      <c r="M60" s="9" t="s">
        <v>561</v>
      </c>
      <c r="N60" s="10" t="str">
        <f t="shared" si="0"/>
        <v>SI</v>
      </c>
      <c r="O60" s="10" t="str">
        <f t="shared" si="1"/>
        <v>vai avanti</v>
      </c>
      <c r="P60" s="2" t="s">
        <v>434</v>
      </c>
      <c r="Q60" s="11">
        <f t="shared" si="26"/>
        <v>14</v>
      </c>
      <c r="R60" s="11">
        <v>8</v>
      </c>
      <c r="S60" s="11">
        <v>6</v>
      </c>
      <c r="T60" s="11">
        <v>7</v>
      </c>
      <c r="U60" s="11">
        <v>2</v>
      </c>
      <c r="V60" s="42">
        <f t="shared" si="3"/>
        <v>8.166666666666666</v>
      </c>
      <c r="W60" s="10" t="str">
        <f t="shared" si="4"/>
        <v>SI</v>
      </c>
      <c r="X60" s="10" t="str">
        <f t="shared" si="5"/>
        <v>Vai avanti</v>
      </c>
      <c r="Y60" s="2" t="s">
        <v>443</v>
      </c>
      <c r="Z60" s="5" t="s">
        <v>74</v>
      </c>
      <c r="AA60" s="5"/>
      <c r="AB60" s="5"/>
      <c r="AC60" s="2" t="s">
        <v>443</v>
      </c>
      <c r="AD60" s="2" t="s">
        <v>435</v>
      </c>
      <c r="AE60" s="2" t="s">
        <v>435</v>
      </c>
      <c r="AF60" s="10"/>
      <c r="AG60" s="10"/>
      <c r="AH60" s="10"/>
      <c r="AI60" s="2" t="s">
        <v>435</v>
      </c>
      <c r="AJ60" s="2" t="s">
        <v>435</v>
      </c>
      <c r="AK60" s="2" t="s">
        <v>435</v>
      </c>
      <c r="AL60" s="2" t="s">
        <v>443</v>
      </c>
      <c r="AM60" s="2" t="s">
        <v>443</v>
      </c>
      <c r="AN60" s="2" t="s">
        <v>435</v>
      </c>
      <c r="AO60" s="2" t="s">
        <v>443</v>
      </c>
      <c r="AP60" s="4"/>
      <c r="AQ60" s="4"/>
      <c r="AR60" s="4"/>
      <c r="AS60" s="4"/>
      <c r="AT60" s="4"/>
      <c r="AU60" s="2" t="s">
        <v>437</v>
      </c>
      <c r="AV60" s="4"/>
      <c r="AW60" s="4"/>
      <c r="AX60" s="68" t="s">
        <v>85</v>
      </c>
      <c r="AY60" s="65" t="str">
        <f t="shared" si="6"/>
        <v>5</v>
      </c>
      <c r="AZ60" s="65" t="str">
        <f t="shared" si="7"/>
        <v>0</v>
      </c>
      <c r="BA60" s="65" t="e">
        <f>#VALUE!</f>
        <v>#VALUE!</v>
      </c>
      <c r="BB60" s="65" t="e">
        <f>#VALUE!</f>
        <v>#VALUE!</v>
      </c>
      <c r="BC60" s="65" t="e">
        <f>#VALUE!</f>
        <v>#VALUE!</v>
      </c>
      <c r="BD60" s="66" t="str">
        <f t="shared" si="8"/>
        <v>0</v>
      </c>
      <c r="BE60" s="66" t="str">
        <f t="shared" si="27"/>
        <v>3</v>
      </c>
      <c r="BF60" s="66" t="str">
        <f t="shared" si="27"/>
        <v>3</v>
      </c>
      <c r="BG60" s="66" t="str">
        <f t="shared" si="28"/>
        <v>3</v>
      </c>
      <c r="BH60" s="66" t="str">
        <f t="shared" si="28"/>
        <v>3</v>
      </c>
      <c r="BI60" s="66" t="str">
        <f t="shared" si="11"/>
        <v>4</v>
      </c>
      <c r="BJ60" s="66" t="str">
        <f t="shared" si="12"/>
        <v>0</v>
      </c>
      <c r="BK60" s="66" t="str">
        <f t="shared" si="13"/>
        <v>0</v>
      </c>
      <c r="BL60" s="66" t="str">
        <f t="shared" si="14"/>
        <v>3</v>
      </c>
      <c r="BM60" s="66" t="str">
        <f t="shared" si="15"/>
        <v>0</v>
      </c>
      <c r="BN60" s="66" t="str">
        <f t="shared" si="16"/>
        <v>3</v>
      </c>
      <c r="BO60" s="66" t="str">
        <f t="shared" si="17"/>
        <v>0</v>
      </c>
      <c r="BP60" s="66" t="str">
        <f t="shared" si="18"/>
        <v>0</v>
      </c>
      <c r="BQ60" s="66" t="str">
        <f t="shared" si="19"/>
        <v>5</v>
      </c>
      <c r="BR60" s="67" t="e">
        <f t="shared" si="20"/>
        <v>#VALUE!</v>
      </c>
      <c r="BS60" s="81">
        <f t="shared" si="21"/>
        <v>28000</v>
      </c>
      <c r="BT60" s="83">
        <f t="shared" si="23"/>
        <v>4340</v>
      </c>
      <c r="BU60" s="84">
        <f t="shared" si="22"/>
        <v>23660</v>
      </c>
      <c r="BV60" s="84">
        <f t="shared" si="24"/>
        <v>9464</v>
      </c>
      <c r="BW60" s="84">
        <f t="shared" si="25"/>
        <v>14196</v>
      </c>
      <c r="BX60" s="9" t="s">
        <v>892</v>
      </c>
    </row>
    <row r="61" spans="1:76" s="1" customFormat="1" ht="18" customHeight="1">
      <c r="A61" s="4">
        <v>55</v>
      </c>
      <c r="B61" s="5" t="s">
        <v>406</v>
      </c>
      <c r="C61" s="31" t="s">
        <v>196</v>
      </c>
      <c r="D61" s="32" t="s">
        <v>197</v>
      </c>
      <c r="E61" s="32" t="s">
        <v>198</v>
      </c>
      <c r="F61" s="6" t="s">
        <v>182</v>
      </c>
      <c r="G61" s="16" t="s">
        <v>199</v>
      </c>
      <c r="H61" s="12" t="s">
        <v>200</v>
      </c>
      <c r="I61" s="33" t="s">
        <v>201</v>
      </c>
      <c r="J61" s="39"/>
      <c r="K61" s="9" t="s">
        <v>527</v>
      </c>
      <c r="L61" s="9" t="s">
        <v>565</v>
      </c>
      <c r="M61" s="9" t="s">
        <v>566</v>
      </c>
      <c r="N61" s="10" t="str">
        <f t="shared" si="0"/>
        <v>SI</v>
      </c>
      <c r="O61" s="10" t="str">
        <f t="shared" si="1"/>
        <v>vai avanti</v>
      </c>
      <c r="P61" s="2" t="s">
        <v>434</v>
      </c>
      <c r="Q61" s="11">
        <f t="shared" si="26"/>
        <v>21</v>
      </c>
      <c r="R61" s="11">
        <v>13</v>
      </c>
      <c r="S61" s="11">
        <v>8</v>
      </c>
      <c r="T61" s="11">
        <v>6</v>
      </c>
      <c r="U61" s="11">
        <v>2</v>
      </c>
      <c r="V61" s="42">
        <f t="shared" si="3"/>
        <v>10.5</v>
      </c>
      <c r="W61" s="10" t="str">
        <f t="shared" si="4"/>
        <v>SI</v>
      </c>
      <c r="X61" s="10" t="str">
        <f t="shared" si="5"/>
        <v>Vai avanti</v>
      </c>
      <c r="Y61" s="2" t="s">
        <v>443</v>
      </c>
      <c r="Z61" s="5" t="s">
        <v>74</v>
      </c>
      <c r="AA61" s="5" t="s">
        <v>64</v>
      </c>
      <c r="AB61" s="5"/>
      <c r="AC61" s="2" t="s">
        <v>443</v>
      </c>
      <c r="AD61" s="2" t="s">
        <v>435</v>
      </c>
      <c r="AE61" s="2" t="s">
        <v>435</v>
      </c>
      <c r="AF61" s="10"/>
      <c r="AG61" s="10"/>
      <c r="AH61" s="10"/>
      <c r="AI61" s="2" t="s">
        <v>435</v>
      </c>
      <c r="AJ61" s="2" t="s">
        <v>435</v>
      </c>
      <c r="AK61" s="2" t="s">
        <v>435</v>
      </c>
      <c r="AL61" s="2" t="s">
        <v>443</v>
      </c>
      <c r="AM61" s="2" t="s">
        <v>443</v>
      </c>
      <c r="AN61" s="2" t="s">
        <v>435</v>
      </c>
      <c r="AO61" s="2" t="s">
        <v>443</v>
      </c>
      <c r="AP61" s="4"/>
      <c r="AQ61" s="4"/>
      <c r="AR61" s="4"/>
      <c r="AS61" s="4"/>
      <c r="AT61" s="4"/>
      <c r="AU61" s="2"/>
      <c r="AV61" s="9" t="s">
        <v>437</v>
      </c>
      <c r="AW61" s="4"/>
      <c r="AX61" s="68" t="s">
        <v>85</v>
      </c>
      <c r="AY61" s="65" t="str">
        <f t="shared" si="6"/>
        <v>5</v>
      </c>
      <c r="AZ61" s="65" t="str">
        <f t="shared" si="7"/>
        <v>0</v>
      </c>
      <c r="BA61" s="65" t="e">
        <f>#VALUE!</f>
        <v>#VALUE!</v>
      </c>
      <c r="BB61" s="65" t="e">
        <f>#VALUE!</f>
        <v>#VALUE!</v>
      </c>
      <c r="BC61" s="65" t="e">
        <f>#VALUE!</f>
        <v>#VALUE!</v>
      </c>
      <c r="BD61" s="66" t="str">
        <f t="shared" si="8"/>
        <v>0</v>
      </c>
      <c r="BE61" s="66" t="str">
        <f t="shared" si="27"/>
        <v>3</v>
      </c>
      <c r="BF61" s="66" t="str">
        <f t="shared" si="27"/>
        <v>3</v>
      </c>
      <c r="BG61" s="66" t="str">
        <f t="shared" si="28"/>
        <v>3</v>
      </c>
      <c r="BH61" s="66" t="str">
        <f t="shared" si="28"/>
        <v>3</v>
      </c>
      <c r="BI61" s="66" t="str">
        <f t="shared" si="11"/>
        <v>4</v>
      </c>
      <c r="BJ61" s="66" t="str">
        <f t="shared" si="12"/>
        <v>0</v>
      </c>
      <c r="BK61" s="66" t="str">
        <f t="shared" si="13"/>
        <v>0</v>
      </c>
      <c r="BL61" s="66" t="str">
        <f t="shared" si="14"/>
        <v>3</v>
      </c>
      <c r="BM61" s="66" t="str">
        <f t="shared" si="15"/>
        <v>0</v>
      </c>
      <c r="BN61" s="66" t="str">
        <f t="shared" si="16"/>
        <v>0</v>
      </c>
      <c r="BO61" s="66" t="str">
        <f t="shared" si="17"/>
        <v>2</v>
      </c>
      <c r="BP61" s="66" t="str">
        <f t="shared" si="18"/>
        <v>0</v>
      </c>
      <c r="BQ61" s="66" t="str">
        <f t="shared" si="19"/>
        <v>5</v>
      </c>
      <c r="BR61" s="67" t="e">
        <f t="shared" si="20"/>
        <v>#VALUE!</v>
      </c>
      <c r="BS61" s="81">
        <f t="shared" si="21"/>
        <v>25000</v>
      </c>
      <c r="BT61" s="83">
        <f t="shared" si="23"/>
        <v>3875</v>
      </c>
      <c r="BU61" s="84">
        <f t="shared" si="22"/>
        <v>21125</v>
      </c>
      <c r="BV61" s="84">
        <f t="shared" si="24"/>
        <v>8450</v>
      </c>
      <c r="BW61" s="84">
        <f t="shared" si="25"/>
        <v>12675</v>
      </c>
      <c r="BX61" s="9" t="s">
        <v>899</v>
      </c>
    </row>
    <row r="62" spans="1:76" s="1" customFormat="1" ht="18" customHeight="1">
      <c r="A62" s="4">
        <v>56</v>
      </c>
      <c r="B62" s="5" t="s">
        <v>406</v>
      </c>
      <c r="C62" s="34" t="s">
        <v>202</v>
      </c>
      <c r="D62" s="35" t="s">
        <v>203</v>
      </c>
      <c r="E62" s="35" t="s">
        <v>204</v>
      </c>
      <c r="F62" s="7" t="s">
        <v>182</v>
      </c>
      <c r="G62" s="16" t="s">
        <v>205</v>
      </c>
      <c r="H62" s="13" t="s">
        <v>206</v>
      </c>
      <c r="I62" s="36" t="s">
        <v>207</v>
      </c>
      <c r="J62" s="39"/>
      <c r="K62" s="9" t="s">
        <v>445</v>
      </c>
      <c r="L62" s="9" t="s">
        <v>556</v>
      </c>
      <c r="M62" s="9" t="s">
        <v>557</v>
      </c>
      <c r="N62" s="10" t="str">
        <f t="shared" si="0"/>
        <v>SI</v>
      </c>
      <c r="O62" s="10" t="str">
        <f t="shared" si="1"/>
        <v>vai avanti</v>
      </c>
      <c r="P62" s="2" t="s">
        <v>434</v>
      </c>
      <c r="Q62" s="11">
        <f t="shared" si="26"/>
        <v>32</v>
      </c>
      <c r="R62" s="11">
        <v>15</v>
      </c>
      <c r="S62" s="11">
        <v>17</v>
      </c>
      <c r="T62" s="11">
        <v>9</v>
      </c>
      <c r="U62" s="11">
        <v>4</v>
      </c>
      <c r="V62" s="42">
        <f t="shared" si="3"/>
        <v>12</v>
      </c>
      <c r="W62" s="10" t="str">
        <f t="shared" si="4"/>
        <v>SI</v>
      </c>
      <c r="X62" s="10" t="str">
        <f t="shared" si="5"/>
        <v>Vai avanti</v>
      </c>
      <c r="Y62" s="2" t="s">
        <v>443</v>
      </c>
      <c r="Z62" s="5" t="s">
        <v>558</v>
      </c>
      <c r="AA62" s="5" t="s">
        <v>76</v>
      </c>
      <c r="AB62" s="5"/>
      <c r="AC62" s="2" t="s">
        <v>443</v>
      </c>
      <c r="AD62" s="2" t="s">
        <v>435</v>
      </c>
      <c r="AE62" s="2" t="s">
        <v>435</v>
      </c>
      <c r="AF62" s="10"/>
      <c r="AG62" s="10"/>
      <c r="AH62" s="10"/>
      <c r="AI62" s="2" t="s">
        <v>435</v>
      </c>
      <c r="AJ62" s="2" t="s">
        <v>435</v>
      </c>
      <c r="AK62" s="2" t="s">
        <v>435</v>
      </c>
      <c r="AL62" s="2" t="s">
        <v>443</v>
      </c>
      <c r="AM62" s="2" t="s">
        <v>443</v>
      </c>
      <c r="AN62" s="2" t="s">
        <v>443</v>
      </c>
      <c r="AO62" s="2" t="s">
        <v>435</v>
      </c>
      <c r="AP62" s="4"/>
      <c r="AQ62" s="4"/>
      <c r="AR62" s="4"/>
      <c r="AS62" s="4"/>
      <c r="AT62" s="4"/>
      <c r="AU62" s="2" t="s">
        <v>437</v>
      </c>
      <c r="AV62" s="4"/>
      <c r="AW62" s="4"/>
      <c r="AX62" s="5" t="s">
        <v>84</v>
      </c>
      <c r="AY62" s="65" t="str">
        <f t="shared" si="6"/>
        <v>5</v>
      </c>
      <c r="AZ62" s="65" t="str">
        <f t="shared" si="7"/>
        <v>0</v>
      </c>
      <c r="BA62" s="65" t="e">
        <f>#VALUE!</f>
        <v>#VALUE!</v>
      </c>
      <c r="BB62" s="65" t="e">
        <f>#VALUE!</f>
        <v>#VALUE!</v>
      </c>
      <c r="BC62" s="65" t="e">
        <f>#VALUE!</f>
        <v>#VALUE!</v>
      </c>
      <c r="BD62" s="66" t="str">
        <f t="shared" si="8"/>
        <v>0</v>
      </c>
      <c r="BE62" s="66" t="str">
        <f t="shared" si="27"/>
        <v>3</v>
      </c>
      <c r="BF62" s="66" t="str">
        <f t="shared" si="27"/>
        <v>3</v>
      </c>
      <c r="BG62" s="66" t="str">
        <f t="shared" si="28"/>
        <v>3</v>
      </c>
      <c r="BH62" s="66" t="str">
        <f t="shared" si="28"/>
        <v>3</v>
      </c>
      <c r="BI62" s="66" t="str">
        <f t="shared" si="11"/>
        <v>4</v>
      </c>
      <c r="BJ62" s="66" t="str">
        <f t="shared" si="12"/>
        <v>0</v>
      </c>
      <c r="BK62" s="66" t="str">
        <f t="shared" si="13"/>
        <v>0</v>
      </c>
      <c r="BL62" s="66" t="str">
        <f t="shared" si="14"/>
        <v>0</v>
      </c>
      <c r="BM62" s="66" t="str">
        <f t="shared" si="15"/>
        <v>4</v>
      </c>
      <c r="BN62" s="66" t="str">
        <f t="shared" si="16"/>
        <v>3</v>
      </c>
      <c r="BO62" s="66" t="str">
        <f t="shared" si="17"/>
        <v>0</v>
      </c>
      <c r="BP62" s="66" t="str">
        <f t="shared" si="18"/>
        <v>0</v>
      </c>
      <c r="BQ62" s="66" t="str">
        <f t="shared" si="19"/>
        <v>7</v>
      </c>
      <c r="BR62" s="67" t="e">
        <f t="shared" si="20"/>
        <v>#VALUE!</v>
      </c>
      <c r="BS62" s="81">
        <f t="shared" si="21"/>
        <v>30000</v>
      </c>
      <c r="BT62" s="83">
        <f t="shared" si="23"/>
        <v>4650</v>
      </c>
      <c r="BU62" s="84">
        <f t="shared" si="22"/>
        <v>25350</v>
      </c>
      <c r="BV62" s="84">
        <f t="shared" si="24"/>
        <v>10140</v>
      </c>
      <c r="BW62" s="84">
        <f t="shared" si="25"/>
        <v>15210</v>
      </c>
      <c r="BX62" s="9" t="s">
        <v>892</v>
      </c>
    </row>
    <row r="63" spans="1:76" s="1" customFormat="1" ht="18" customHeight="1">
      <c r="A63" s="18">
        <v>1</v>
      </c>
      <c r="B63" s="19" t="s">
        <v>407</v>
      </c>
      <c r="C63" s="38" t="s">
        <v>852</v>
      </c>
      <c r="D63" s="118" t="s">
        <v>853</v>
      </c>
      <c r="E63" s="118" t="s">
        <v>854</v>
      </c>
      <c r="F63" s="119" t="s">
        <v>182</v>
      </c>
      <c r="G63" s="126" t="s">
        <v>855</v>
      </c>
      <c r="H63" s="121" t="s">
        <v>856</v>
      </c>
      <c r="I63" s="122" t="s">
        <v>856</v>
      </c>
      <c r="J63" s="38"/>
      <c r="K63" s="18" t="s">
        <v>480</v>
      </c>
      <c r="L63" s="18" t="s">
        <v>857</v>
      </c>
      <c r="M63" s="18" t="s">
        <v>858</v>
      </c>
      <c r="N63" s="20" t="str">
        <f t="shared" si="0"/>
        <v>SI</v>
      </c>
      <c r="O63" s="20" t="str">
        <f t="shared" si="1"/>
        <v>vai avanti</v>
      </c>
      <c r="P63" s="18" t="s">
        <v>435</v>
      </c>
      <c r="Q63" s="21">
        <v>19</v>
      </c>
      <c r="R63" s="21">
        <v>10</v>
      </c>
      <c r="S63" s="21">
        <v>9</v>
      </c>
      <c r="T63" s="21">
        <v>8</v>
      </c>
      <c r="U63" s="21">
        <v>3</v>
      </c>
      <c r="V63" s="22">
        <f t="shared" si="3"/>
        <v>8.444444444444445</v>
      </c>
      <c r="W63" s="20" t="str">
        <f t="shared" si="4"/>
        <v>SI</v>
      </c>
      <c r="X63" s="20" t="str">
        <f t="shared" si="5"/>
        <v>Vai avanti</v>
      </c>
      <c r="Y63" s="18" t="s">
        <v>443</v>
      </c>
      <c r="Z63" s="19" t="s">
        <v>883</v>
      </c>
      <c r="AA63" s="19" t="s">
        <v>65</v>
      </c>
      <c r="AB63" s="19"/>
      <c r="AC63" s="18" t="s">
        <v>443</v>
      </c>
      <c r="AD63" s="18" t="s">
        <v>435</v>
      </c>
      <c r="AE63" s="18" t="s">
        <v>435</v>
      </c>
      <c r="AF63" s="18"/>
      <c r="AG63" s="18"/>
      <c r="AH63" s="18"/>
      <c r="AI63" s="18" t="s">
        <v>435</v>
      </c>
      <c r="AJ63" s="18" t="s">
        <v>435</v>
      </c>
      <c r="AK63" s="18" t="s">
        <v>435</v>
      </c>
      <c r="AL63" s="23" t="s">
        <v>443</v>
      </c>
      <c r="AM63" s="23" t="s">
        <v>443</v>
      </c>
      <c r="AN63" s="23" t="s">
        <v>435</v>
      </c>
      <c r="AO63" s="23" t="s">
        <v>443</v>
      </c>
      <c r="AP63" s="18"/>
      <c r="AQ63" s="18"/>
      <c r="AR63" s="18"/>
      <c r="AS63" s="18"/>
      <c r="AT63" s="18"/>
      <c r="AU63" s="23"/>
      <c r="AV63" s="18" t="s">
        <v>437</v>
      </c>
      <c r="AW63" s="18"/>
      <c r="AX63" s="18" t="s">
        <v>817</v>
      </c>
      <c r="AY63" s="24" t="str">
        <f t="shared" si="6"/>
        <v>5</v>
      </c>
      <c r="AZ63" s="24" t="str">
        <f t="shared" si="7"/>
        <v>0</v>
      </c>
      <c r="BA63" s="24" t="e">
        <f>#VALUE!</f>
        <v>#VALUE!</v>
      </c>
      <c r="BB63" s="24" t="e">
        <f>#VALUE!</f>
        <v>#VALUE!</v>
      </c>
      <c r="BC63" s="24" t="e">
        <f>#VALUE!</f>
        <v>#VALUE!</v>
      </c>
      <c r="BD63" s="25" t="str">
        <f t="shared" si="8"/>
        <v>0</v>
      </c>
      <c r="BE63" s="25" t="str">
        <f t="shared" si="27"/>
        <v>3</v>
      </c>
      <c r="BF63" s="25" t="str">
        <f t="shared" si="27"/>
        <v>3</v>
      </c>
      <c r="BG63" s="25" t="str">
        <f t="shared" si="28"/>
        <v>3</v>
      </c>
      <c r="BH63" s="25" t="str">
        <f t="shared" si="28"/>
        <v>3</v>
      </c>
      <c r="BI63" s="25" t="str">
        <f t="shared" si="11"/>
        <v>4</v>
      </c>
      <c r="BJ63" s="25" t="str">
        <f t="shared" si="12"/>
        <v>0</v>
      </c>
      <c r="BK63" s="25" t="str">
        <f t="shared" si="13"/>
        <v>0</v>
      </c>
      <c r="BL63" s="25" t="str">
        <f t="shared" si="14"/>
        <v>3</v>
      </c>
      <c r="BM63" s="25" t="str">
        <f t="shared" si="15"/>
        <v>0</v>
      </c>
      <c r="BN63" s="25" t="str">
        <f t="shared" si="16"/>
        <v>0</v>
      </c>
      <c r="BO63" s="25" t="str">
        <f t="shared" si="17"/>
        <v>2</v>
      </c>
      <c r="BP63" s="25" t="str">
        <f t="shared" si="18"/>
        <v>0</v>
      </c>
      <c r="BQ63" s="25" t="str">
        <f t="shared" si="19"/>
        <v>10</v>
      </c>
      <c r="BR63" s="26" t="e">
        <f t="shared" si="20"/>
        <v>#VALUE!</v>
      </c>
      <c r="BS63" s="123">
        <f t="shared" si="21"/>
        <v>30000</v>
      </c>
      <c r="BT63" s="124">
        <f>BS63*15.5/100</f>
        <v>4650</v>
      </c>
      <c r="BU63" s="125">
        <f t="shared" si="22"/>
        <v>25350</v>
      </c>
      <c r="BV63" s="125">
        <f>BU63*40/100</f>
        <v>10140</v>
      </c>
      <c r="BW63" s="125">
        <f>BU63*60/100</f>
        <v>15210</v>
      </c>
      <c r="BX63" s="18" t="s">
        <v>922</v>
      </c>
    </row>
    <row r="64" spans="1:76" s="1" customFormat="1" ht="18" customHeight="1">
      <c r="A64" s="4">
        <v>57</v>
      </c>
      <c r="B64" s="5" t="s">
        <v>407</v>
      </c>
      <c r="C64" s="31" t="s">
        <v>764</v>
      </c>
      <c r="D64" s="32" t="s">
        <v>372</v>
      </c>
      <c r="E64" s="32" t="s">
        <v>373</v>
      </c>
      <c r="F64" s="6" t="s">
        <v>209</v>
      </c>
      <c r="G64" s="17" t="s">
        <v>765</v>
      </c>
      <c r="H64" s="14" t="s">
        <v>766</v>
      </c>
      <c r="I64" s="40" t="s">
        <v>767</v>
      </c>
      <c r="J64" s="39"/>
      <c r="K64" s="4" t="s">
        <v>445</v>
      </c>
      <c r="L64" s="4" t="s">
        <v>768</v>
      </c>
      <c r="M64" s="4" t="s">
        <v>769</v>
      </c>
      <c r="N64" s="10" t="str">
        <f t="shared" si="0"/>
        <v>SI</v>
      </c>
      <c r="O64" s="10" t="str">
        <f t="shared" si="1"/>
        <v>vai avanti</v>
      </c>
      <c r="P64" s="10" t="s">
        <v>457</v>
      </c>
      <c r="Q64" s="11">
        <f t="shared" si="26"/>
        <v>25</v>
      </c>
      <c r="R64" s="11">
        <v>14</v>
      </c>
      <c r="S64" s="11">
        <v>11</v>
      </c>
      <c r="T64" s="11">
        <v>7</v>
      </c>
      <c r="U64" s="11">
        <v>3</v>
      </c>
      <c r="V64" s="42">
        <f t="shared" si="3"/>
        <v>9.722222222222221</v>
      </c>
      <c r="W64" s="10" t="str">
        <f t="shared" si="4"/>
        <v>SI</v>
      </c>
      <c r="X64" s="10" t="str">
        <f t="shared" si="5"/>
        <v>Vai avanti</v>
      </c>
      <c r="Y64" s="10" t="s">
        <v>443</v>
      </c>
      <c r="Z64" s="2" t="s">
        <v>71</v>
      </c>
      <c r="AA64" s="2" t="s">
        <v>66</v>
      </c>
      <c r="AB64" s="2"/>
      <c r="AC64" s="10" t="s">
        <v>443</v>
      </c>
      <c r="AD64" s="10" t="s">
        <v>435</v>
      </c>
      <c r="AE64" s="10" t="s">
        <v>435</v>
      </c>
      <c r="AF64" s="10"/>
      <c r="AG64" s="10"/>
      <c r="AH64" s="10"/>
      <c r="AI64" s="10" t="s">
        <v>435</v>
      </c>
      <c r="AJ64" s="10" t="s">
        <v>443</v>
      </c>
      <c r="AK64" s="10" t="s">
        <v>443</v>
      </c>
      <c r="AL64" s="2" t="s">
        <v>443</v>
      </c>
      <c r="AM64" s="2" t="s">
        <v>443</v>
      </c>
      <c r="AN64" s="2" t="s">
        <v>435</v>
      </c>
      <c r="AO64" s="2" t="s">
        <v>443</v>
      </c>
      <c r="AP64" s="4"/>
      <c r="AQ64" s="4"/>
      <c r="AR64" s="4"/>
      <c r="AS64" s="4"/>
      <c r="AT64" s="4"/>
      <c r="AU64" s="2"/>
      <c r="AV64" s="4" t="s">
        <v>437</v>
      </c>
      <c r="AW64" s="4"/>
      <c r="AX64" s="115" t="s">
        <v>84</v>
      </c>
      <c r="AY64" s="65" t="str">
        <f t="shared" si="6"/>
        <v>5</v>
      </c>
      <c r="AZ64" s="65" t="str">
        <f t="shared" si="7"/>
        <v>0</v>
      </c>
      <c r="BA64" s="65" t="e">
        <f>#VALUE!</f>
        <v>#VALUE!</v>
      </c>
      <c r="BB64" s="65" t="e">
        <f>#VALUE!</f>
        <v>#VALUE!</v>
      </c>
      <c r="BC64" s="65" t="e">
        <f>#VALUE!</f>
        <v>#VALUE!</v>
      </c>
      <c r="BD64" s="66" t="str">
        <f t="shared" si="8"/>
        <v>0</v>
      </c>
      <c r="BE64" s="66" t="str">
        <f t="shared" si="27"/>
        <v>3</v>
      </c>
      <c r="BF64" s="66" t="str">
        <f t="shared" si="27"/>
        <v>3</v>
      </c>
      <c r="BG64" s="66" t="str">
        <f t="shared" si="28"/>
        <v>3</v>
      </c>
      <c r="BH64" s="66" t="str">
        <f t="shared" si="28"/>
        <v>0</v>
      </c>
      <c r="BI64" s="66" t="str">
        <f t="shared" si="11"/>
        <v>0</v>
      </c>
      <c r="BJ64" s="66" t="str">
        <f t="shared" si="12"/>
        <v>0</v>
      </c>
      <c r="BK64" s="66" t="str">
        <f t="shared" si="13"/>
        <v>0</v>
      </c>
      <c r="BL64" s="66" t="str">
        <f t="shared" si="14"/>
        <v>3</v>
      </c>
      <c r="BM64" s="66" t="str">
        <f t="shared" si="15"/>
        <v>0</v>
      </c>
      <c r="BN64" s="66" t="str">
        <f t="shared" si="16"/>
        <v>0</v>
      </c>
      <c r="BO64" s="66" t="str">
        <f t="shared" si="17"/>
        <v>2</v>
      </c>
      <c r="BP64" s="66" t="str">
        <f t="shared" si="18"/>
        <v>0</v>
      </c>
      <c r="BQ64" s="66" t="str">
        <f t="shared" si="19"/>
        <v>7</v>
      </c>
      <c r="BR64" s="67" t="e">
        <f t="shared" si="20"/>
        <v>#VALUE!</v>
      </c>
      <c r="BS64" s="81">
        <f t="shared" si="21"/>
        <v>30000</v>
      </c>
      <c r="BT64" s="83">
        <f t="shared" si="23"/>
        <v>4650</v>
      </c>
      <c r="BU64" s="84">
        <f t="shared" si="22"/>
        <v>25350</v>
      </c>
      <c r="BV64" s="84">
        <f t="shared" si="24"/>
        <v>10140</v>
      </c>
      <c r="BW64" s="84">
        <f t="shared" si="25"/>
        <v>15210</v>
      </c>
      <c r="BX64" s="9" t="s">
        <v>892</v>
      </c>
    </row>
    <row r="65" spans="1:76" s="1" customFormat="1" ht="18" customHeight="1">
      <c r="A65" s="4">
        <v>58</v>
      </c>
      <c r="B65" s="5" t="s">
        <v>407</v>
      </c>
      <c r="C65" s="31" t="s">
        <v>747</v>
      </c>
      <c r="D65" s="32" t="s">
        <v>748</v>
      </c>
      <c r="E65" s="32" t="s">
        <v>374</v>
      </c>
      <c r="F65" s="6" t="s">
        <v>209</v>
      </c>
      <c r="G65" s="17" t="s">
        <v>749</v>
      </c>
      <c r="H65" s="14" t="s">
        <v>750</v>
      </c>
      <c r="I65" s="40" t="s">
        <v>751</v>
      </c>
      <c r="J65" s="39"/>
      <c r="K65" s="4" t="s">
        <v>752</v>
      </c>
      <c r="L65" s="4" t="s">
        <v>753</v>
      </c>
      <c r="M65" s="4" t="s">
        <v>754</v>
      </c>
      <c r="N65" s="10" t="str">
        <f t="shared" si="0"/>
        <v>SI</v>
      </c>
      <c r="O65" s="10" t="str">
        <f t="shared" si="1"/>
        <v>vai avanti</v>
      </c>
      <c r="P65" s="10" t="s">
        <v>434</v>
      </c>
      <c r="Q65" s="11">
        <f t="shared" si="26"/>
        <v>22</v>
      </c>
      <c r="R65" s="11">
        <v>10</v>
      </c>
      <c r="S65" s="11">
        <v>12</v>
      </c>
      <c r="T65" s="11">
        <v>7</v>
      </c>
      <c r="U65" s="11">
        <v>2.5</v>
      </c>
      <c r="V65" s="42">
        <f t="shared" si="3"/>
        <v>10.266666666666667</v>
      </c>
      <c r="W65" s="10" t="str">
        <f t="shared" si="4"/>
        <v>SI</v>
      </c>
      <c r="X65" s="10" t="str">
        <f t="shared" si="5"/>
        <v>Vai avanti</v>
      </c>
      <c r="Y65" s="10" t="s">
        <v>443</v>
      </c>
      <c r="Z65" s="2" t="s">
        <v>68</v>
      </c>
      <c r="AA65" s="2"/>
      <c r="AB65" s="2" t="s">
        <v>67</v>
      </c>
      <c r="AC65" s="10" t="s">
        <v>435</v>
      </c>
      <c r="AD65" s="10" t="s">
        <v>443</v>
      </c>
      <c r="AE65" s="10" t="s">
        <v>435</v>
      </c>
      <c r="AF65" s="10"/>
      <c r="AG65" s="10"/>
      <c r="AH65" s="10"/>
      <c r="AI65" s="10" t="s">
        <v>435</v>
      </c>
      <c r="AJ65" s="10" t="s">
        <v>435</v>
      </c>
      <c r="AK65" s="10" t="s">
        <v>443</v>
      </c>
      <c r="AL65" s="2" t="s">
        <v>443</v>
      </c>
      <c r="AM65" s="2" t="s">
        <v>443</v>
      </c>
      <c r="AN65" s="2" t="s">
        <v>443</v>
      </c>
      <c r="AO65" s="2" t="s">
        <v>435</v>
      </c>
      <c r="AP65" s="4"/>
      <c r="AQ65" s="4"/>
      <c r="AR65" s="4"/>
      <c r="AS65" s="4"/>
      <c r="AT65" s="4"/>
      <c r="AU65" s="2" t="s">
        <v>437</v>
      </c>
      <c r="AV65" s="4"/>
      <c r="AW65" s="4"/>
      <c r="AX65" s="115" t="s">
        <v>84</v>
      </c>
      <c r="AY65" s="65" t="str">
        <f t="shared" si="6"/>
        <v>5</v>
      </c>
      <c r="AZ65" s="65" t="str">
        <f t="shared" si="7"/>
        <v>0</v>
      </c>
      <c r="BA65" s="65" t="e">
        <f>#VALUE!</f>
        <v>#VALUE!</v>
      </c>
      <c r="BB65" s="65" t="e">
        <f>#VALUE!</f>
        <v>#VALUE!</v>
      </c>
      <c r="BC65" s="65" t="e">
        <f>#VALUE!</f>
        <v>#VALUE!</v>
      </c>
      <c r="BD65" s="66" t="str">
        <f t="shared" si="8"/>
        <v>2</v>
      </c>
      <c r="BE65" s="66" t="str">
        <f t="shared" si="27"/>
        <v>0</v>
      </c>
      <c r="BF65" s="66" t="str">
        <f t="shared" si="27"/>
        <v>3</v>
      </c>
      <c r="BG65" s="66" t="str">
        <f t="shared" si="28"/>
        <v>3</v>
      </c>
      <c r="BH65" s="66" t="str">
        <f t="shared" si="28"/>
        <v>3</v>
      </c>
      <c r="BI65" s="66" t="str">
        <f t="shared" si="11"/>
        <v>0</v>
      </c>
      <c r="BJ65" s="66" t="str">
        <f t="shared" si="12"/>
        <v>0</v>
      </c>
      <c r="BK65" s="66" t="str">
        <f t="shared" si="13"/>
        <v>0</v>
      </c>
      <c r="BL65" s="66" t="str">
        <f t="shared" si="14"/>
        <v>0</v>
      </c>
      <c r="BM65" s="66" t="str">
        <f t="shared" si="15"/>
        <v>4</v>
      </c>
      <c r="BN65" s="66" t="str">
        <f t="shared" si="16"/>
        <v>3</v>
      </c>
      <c r="BO65" s="66" t="str">
        <f t="shared" si="17"/>
        <v>0</v>
      </c>
      <c r="BP65" s="66" t="str">
        <f t="shared" si="18"/>
        <v>0</v>
      </c>
      <c r="BQ65" s="66" t="str">
        <f t="shared" si="19"/>
        <v>7</v>
      </c>
      <c r="BR65" s="67" t="e">
        <f t="shared" si="20"/>
        <v>#VALUE!</v>
      </c>
      <c r="BS65" s="81">
        <f t="shared" si="21"/>
        <v>30000</v>
      </c>
      <c r="BT65" s="83">
        <f t="shared" si="23"/>
        <v>4650</v>
      </c>
      <c r="BU65" s="84">
        <f t="shared" si="22"/>
        <v>25350</v>
      </c>
      <c r="BV65" s="84">
        <f t="shared" si="24"/>
        <v>10140</v>
      </c>
      <c r="BW65" s="84">
        <f t="shared" si="25"/>
        <v>15210</v>
      </c>
      <c r="BX65" s="9" t="s">
        <v>892</v>
      </c>
    </row>
    <row r="66" spans="1:76" s="1" customFormat="1" ht="18" customHeight="1">
      <c r="A66" s="4">
        <v>59</v>
      </c>
      <c r="B66" s="5" t="s">
        <v>407</v>
      </c>
      <c r="C66" s="31" t="s">
        <v>375</v>
      </c>
      <c r="D66" s="32" t="s">
        <v>376</v>
      </c>
      <c r="E66" s="32" t="s">
        <v>377</v>
      </c>
      <c r="F66" s="6" t="s">
        <v>209</v>
      </c>
      <c r="G66" s="17" t="s">
        <v>755</v>
      </c>
      <c r="H66" s="14" t="s">
        <v>756</v>
      </c>
      <c r="I66" s="40" t="s">
        <v>757</v>
      </c>
      <c r="J66" s="39"/>
      <c r="K66" s="4" t="s">
        <v>445</v>
      </c>
      <c r="L66" s="4" t="s">
        <v>758</v>
      </c>
      <c r="M66" s="4" t="s">
        <v>759</v>
      </c>
      <c r="N66" s="10" t="str">
        <f t="shared" si="0"/>
        <v>SI</v>
      </c>
      <c r="O66" s="10" t="str">
        <f t="shared" si="1"/>
        <v>vai avanti</v>
      </c>
      <c r="P66" s="10" t="s">
        <v>434</v>
      </c>
      <c r="Q66" s="11">
        <f t="shared" si="26"/>
        <v>20</v>
      </c>
      <c r="R66" s="11">
        <v>9</v>
      </c>
      <c r="S66" s="11">
        <v>11</v>
      </c>
      <c r="T66" s="11">
        <v>6</v>
      </c>
      <c r="U66" s="11">
        <v>2</v>
      </c>
      <c r="V66" s="42">
        <f t="shared" si="3"/>
        <v>10</v>
      </c>
      <c r="W66" s="10" t="str">
        <f t="shared" si="4"/>
        <v>SI</v>
      </c>
      <c r="X66" s="10" t="str">
        <f t="shared" si="5"/>
        <v>Vai avanti</v>
      </c>
      <c r="Y66" s="10" t="s">
        <v>443</v>
      </c>
      <c r="Z66" s="2" t="s">
        <v>74</v>
      </c>
      <c r="AA66" s="2" t="s">
        <v>67</v>
      </c>
      <c r="AB66" s="2" t="s">
        <v>74</v>
      </c>
      <c r="AC66" s="10" t="s">
        <v>443</v>
      </c>
      <c r="AD66" s="10" t="s">
        <v>443</v>
      </c>
      <c r="AE66" s="10" t="s">
        <v>435</v>
      </c>
      <c r="AF66" s="10"/>
      <c r="AG66" s="10"/>
      <c r="AH66" s="10"/>
      <c r="AI66" s="10" t="s">
        <v>435</v>
      </c>
      <c r="AJ66" s="10" t="s">
        <v>435</v>
      </c>
      <c r="AK66" s="10" t="s">
        <v>435</v>
      </c>
      <c r="AL66" s="2" t="s">
        <v>443</v>
      </c>
      <c r="AM66" s="2" t="s">
        <v>443</v>
      </c>
      <c r="AN66" s="2" t="s">
        <v>443</v>
      </c>
      <c r="AO66" s="2" t="s">
        <v>435</v>
      </c>
      <c r="AP66" s="4"/>
      <c r="AQ66" s="4"/>
      <c r="AR66" s="4"/>
      <c r="AS66" s="4"/>
      <c r="AT66" s="4"/>
      <c r="AU66" s="2" t="s">
        <v>437</v>
      </c>
      <c r="AV66" s="4"/>
      <c r="AW66" s="4"/>
      <c r="AX66" s="115" t="s">
        <v>84</v>
      </c>
      <c r="AY66" s="65" t="str">
        <f t="shared" si="6"/>
        <v>7</v>
      </c>
      <c r="AZ66" s="65" t="str">
        <f t="shared" si="7"/>
        <v>0</v>
      </c>
      <c r="BA66" s="65" t="e">
        <f>#VALUE!</f>
        <v>#VALUE!</v>
      </c>
      <c r="BB66" s="65" t="e">
        <f>#VALUE!</f>
        <v>#VALUE!</v>
      </c>
      <c r="BC66" s="65" t="e">
        <f>#VALUE!</f>
        <v>#VALUE!</v>
      </c>
      <c r="BD66" s="66" t="str">
        <f t="shared" si="8"/>
        <v>0</v>
      </c>
      <c r="BE66" s="66" t="str">
        <f t="shared" si="27"/>
        <v>0</v>
      </c>
      <c r="BF66" s="66" t="str">
        <f t="shared" si="27"/>
        <v>3</v>
      </c>
      <c r="BG66" s="66" t="str">
        <f t="shared" si="28"/>
        <v>3</v>
      </c>
      <c r="BH66" s="66" t="str">
        <f t="shared" si="28"/>
        <v>3</v>
      </c>
      <c r="BI66" s="66" t="str">
        <f t="shared" si="11"/>
        <v>4</v>
      </c>
      <c r="BJ66" s="66" t="str">
        <f t="shared" si="12"/>
        <v>0</v>
      </c>
      <c r="BK66" s="66" t="str">
        <f t="shared" si="13"/>
        <v>0</v>
      </c>
      <c r="BL66" s="66" t="str">
        <f t="shared" si="14"/>
        <v>0</v>
      </c>
      <c r="BM66" s="66" t="str">
        <f t="shared" si="15"/>
        <v>4</v>
      </c>
      <c r="BN66" s="66" t="str">
        <f t="shared" si="16"/>
        <v>3</v>
      </c>
      <c r="BO66" s="66" t="str">
        <f t="shared" si="17"/>
        <v>0</v>
      </c>
      <c r="BP66" s="66" t="str">
        <f t="shared" si="18"/>
        <v>0</v>
      </c>
      <c r="BQ66" s="66" t="str">
        <f t="shared" si="19"/>
        <v>7</v>
      </c>
      <c r="BR66" s="67" t="e">
        <f t="shared" si="20"/>
        <v>#VALUE!</v>
      </c>
      <c r="BS66" s="81">
        <f t="shared" si="21"/>
        <v>25000</v>
      </c>
      <c r="BT66" s="83">
        <f t="shared" si="23"/>
        <v>3875</v>
      </c>
      <c r="BU66" s="84">
        <f t="shared" si="22"/>
        <v>21125</v>
      </c>
      <c r="BV66" s="84">
        <f t="shared" si="24"/>
        <v>8450</v>
      </c>
      <c r="BW66" s="84">
        <f t="shared" si="25"/>
        <v>12675</v>
      </c>
      <c r="BX66" s="9" t="s">
        <v>892</v>
      </c>
    </row>
    <row r="67" spans="1:76" s="1" customFormat="1" ht="18" customHeight="1">
      <c r="A67" s="4">
        <v>60</v>
      </c>
      <c r="B67" s="5" t="s">
        <v>69</v>
      </c>
      <c r="C67" s="31" t="s">
        <v>338</v>
      </c>
      <c r="D67" s="32" t="s">
        <v>339</v>
      </c>
      <c r="E67" s="32" t="s">
        <v>340</v>
      </c>
      <c r="F67" s="6" t="s">
        <v>209</v>
      </c>
      <c r="G67" s="17" t="s">
        <v>719</v>
      </c>
      <c r="H67" s="14" t="s">
        <v>685</v>
      </c>
      <c r="I67" s="40"/>
      <c r="J67" s="39"/>
      <c r="K67" s="4" t="s">
        <v>686</v>
      </c>
      <c r="L67" s="4" t="s">
        <v>721</v>
      </c>
      <c r="M67" s="4" t="s">
        <v>687</v>
      </c>
      <c r="N67" s="10" t="str">
        <f t="shared" si="0"/>
        <v>SI</v>
      </c>
      <c r="O67" s="10" t="str">
        <f t="shared" si="1"/>
        <v>vai avanti</v>
      </c>
      <c r="P67" s="10" t="s">
        <v>434</v>
      </c>
      <c r="Q67" s="11">
        <f t="shared" si="26"/>
        <v>10</v>
      </c>
      <c r="R67" s="11">
        <v>6</v>
      </c>
      <c r="S67" s="11">
        <v>4</v>
      </c>
      <c r="T67" s="11">
        <v>7</v>
      </c>
      <c r="U67" s="11">
        <v>1</v>
      </c>
      <c r="V67" s="42">
        <f t="shared" si="3"/>
        <v>11.666666666666666</v>
      </c>
      <c r="W67" s="10" t="str">
        <f t="shared" si="4"/>
        <v>SI</v>
      </c>
      <c r="X67" s="10" t="str">
        <f t="shared" si="5"/>
        <v>Vai avanti</v>
      </c>
      <c r="Y67" s="10" t="s">
        <v>435</v>
      </c>
      <c r="Z67" s="5" t="s">
        <v>67</v>
      </c>
      <c r="AA67" s="5" t="s">
        <v>67</v>
      </c>
      <c r="AB67" s="5"/>
      <c r="AC67" s="10" t="s">
        <v>443</v>
      </c>
      <c r="AD67" s="10" t="s">
        <v>435</v>
      </c>
      <c r="AE67" s="10" t="s">
        <v>435</v>
      </c>
      <c r="AF67" s="10"/>
      <c r="AG67" s="10"/>
      <c r="AH67" s="10"/>
      <c r="AI67" s="10" t="s">
        <v>435</v>
      </c>
      <c r="AJ67" s="10" t="s">
        <v>443</v>
      </c>
      <c r="AK67" s="10" t="s">
        <v>435</v>
      </c>
      <c r="AL67" s="2" t="s">
        <v>443</v>
      </c>
      <c r="AM67" s="2" t="s">
        <v>443</v>
      </c>
      <c r="AN67" s="2" t="s">
        <v>435</v>
      </c>
      <c r="AO67" s="2" t="s">
        <v>443</v>
      </c>
      <c r="AP67" s="4"/>
      <c r="AQ67" s="4"/>
      <c r="AR67" s="4"/>
      <c r="AS67" s="4"/>
      <c r="AT67" s="4"/>
      <c r="AU67" s="2"/>
      <c r="AV67" s="4" t="s">
        <v>437</v>
      </c>
      <c r="AW67" s="4"/>
      <c r="AX67" s="115" t="s">
        <v>84</v>
      </c>
      <c r="AY67" s="65" t="str">
        <f t="shared" si="6"/>
        <v>5</v>
      </c>
      <c r="AZ67" s="65" t="str">
        <f t="shared" si="7"/>
        <v>2</v>
      </c>
      <c r="BA67" s="65" t="e">
        <f>#VALUE!</f>
        <v>#VALUE!</v>
      </c>
      <c r="BB67" s="65" t="e">
        <f>#VALUE!</f>
        <v>#VALUE!</v>
      </c>
      <c r="BC67" s="65" t="e">
        <f>#VALUE!</f>
        <v>#VALUE!</v>
      </c>
      <c r="BD67" s="66" t="str">
        <f t="shared" si="8"/>
        <v>0</v>
      </c>
      <c r="BE67" s="66" t="str">
        <f t="shared" si="27"/>
        <v>3</v>
      </c>
      <c r="BF67" s="66" t="str">
        <f t="shared" si="27"/>
        <v>3</v>
      </c>
      <c r="BG67" s="66" t="str">
        <f t="shared" si="28"/>
        <v>3</v>
      </c>
      <c r="BH67" s="66" t="str">
        <f t="shared" si="28"/>
        <v>0</v>
      </c>
      <c r="BI67" s="66" t="str">
        <f t="shared" si="11"/>
        <v>4</v>
      </c>
      <c r="BJ67" s="66" t="str">
        <f t="shared" si="12"/>
        <v>0</v>
      </c>
      <c r="BK67" s="66" t="str">
        <f t="shared" si="13"/>
        <v>0</v>
      </c>
      <c r="BL67" s="66" t="str">
        <f t="shared" si="14"/>
        <v>3</v>
      </c>
      <c r="BM67" s="66" t="str">
        <f t="shared" si="15"/>
        <v>0</v>
      </c>
      <c r="BN67" s="66" t="str">
        <f t="shared" si="16"/>
        <v>0</v>
      </c>
      <c r="BO67" s="66" t="str">
        <f t="shared" si="17"/>
        <v>2</v>
      </c>
      <c r="BP67" s="66" t="str">
        <f t="shared" si="18"/>
        <v>0</v>
      </c>
      <c r="BQ67" s="66" t="str">
        <f t="shared" si="19"/>
        <v>7</v>
      </c>
      <c r="BR67" s="67" t="e">
        <f t="shared" si="20"/>
        <v>#VALUE!</v>
      </c>
      <c r="BS67" s="81">
        <f t="shared" si="21"/>
        <v>20000</v>
      </c>
      <c r="BT67" s="83">
        <f t="shared" si="23"/>
        <v>3100</v>
      </c>
      <c r="BU67" s="84">
        <f t="shared" si="22"/>
        <v>16900</v>
      </c>
      <c r="BV67" s="84">
        <f t="shared" si="24"/>
        <v>6760</v>
      </c>
      <c r="BW67" s="84">
        <f t="shared" si="25"/>
        <v>10140</v>
      </c>
      <c r="BX67" s="9" t="s">
        <v>892</v>
      </c>
    </row>
    <row r="68" spans="1:76" s="1" customFormat="1" ht="18" customHeight="1">
      <c r="A68" s="4">
        <v>61</v>
      </c>
      <c r="B68" s="5" t="s">
        <v>69</v>
      </c>
      <c r="C68" s="31" t="s">
        <v>341</v>
      </c>
      <c r="D68" s="32" t="s">
        <v>342</v>
      </c>
      <c r="E68" s="32" t="s">
        <v>340</v>
      </c>
      <c r="F68" s="6" t="s">
        <v>209</v>
      </c>
      <c r="G68" s="17" t="s">
        <v>688</v>
      </c>
      <c r="H68" s="14" t="s">
        <v>689</v>
      </c>
      <c r="I68" s="40" t="s">
        <v>689</v>
      </c>
      <c r="J68" s="39"/>
      <c r="K68" s="4" t="s">
        <v>474</v>
      </c>
      <c r="L68" s="4" t="s">
        <v>690</v>
      </c>
      <c r="M68" s="4" t="s">
        <v>691</v>
      </c>
      <c r="N68" s="10" t="str">
        <f t="shared" si="0"/>
        <v>SI</v>
      </c>
      <c r="O68" s="10" t="str">
        <f t="shared" si="1"/>
        <v>vai avanti</v>
      </c>
      <c r="P68" s="10" t="s">
        <v>434</v>
      </c>
      <c r="Q68" s="11">
        <f t="shared" si="26"/>
        <v>15</v>
      </c>
      <c r="R68" s="11">
        <v>6</v>
      </c>
      <c r="S68" s="11">
        <v>9</v>
      </c>
      <c r="T68" s="11">
        <v>8</v>
      </c>
      <c r="U68" s="11">
        <v>2</v>
      </c>
      <c r="V68" s="42">
        <f t="shared" si="3"/>
        <v>10</v>
      </c>
      <c r="W68" s="10" t="str">
        <f t="shared" si="4"/>
        <v>SI</v>
      </c>
      <c r="X68" s="10" t="str">
        <f t="shared" si="5"/>
        <v>Vai avanti</v>
      </c>
      <c r="Y68" s="10" t="s">
        <v>435</v>
      </c>
      <c r="Z68" s="5" t="s">
        <v>75</v>
      </c>
      <c r="AA68" s="5" t="s">
        <v>75</v>
      </c>
      <c r="AB68" s="5"/>
      <c r="AC68" s="10" t="s">
        <v>443</v>
      </c>
      <c r="AD68" s="10" t="s">
        <v>435</v>
      </c>
      <c r="AE68" s="10" t="s">
        <v>435</v>
      </c>
      <c r="AF68" s="10"/>
      <c r="AG68" s="10"/>
      <c r="AH68" s="10"/>
      <c r="AI68" s="10" t="s">
        <v>435</v>
      </c>
      <c r="AJ68" s="10" t="s">
        <v>435</v>
      </c>
      <c r="AK68" s="10" t="s">
        <v>435</v>
      </c>
      <c r="AL68" s="2" t="s">
        <v>443</v>
      </c>
      <c r="AM68" s="2" t="s">
        <v>435</v>
      </c>
      <c r="AN68" s="2" t="s">
        <v>443</v>
      </c>
      <c r="AO68" s="2" t="s">
        <v>443</v>
      </c>
      <c r="AP68" s="4"/>
      <c r="AQ68" s="4"/>
      <c r="AR68" s="4"/>
      <c r="AS68" s="4"/>
      <c r="AT68" s="4"/>
      <c r="AU68" s="2"/>
      <c r="AV68" s="4"/>
      <c r="AW68" s="4" t="s">
        <v>437</v>
      </c>
      <c r="AX68" s="115" t="s">
        <v>84</v>
      </c>
      <c r="AY68" s="65" t="str">
        <f t="shared" si="6"/>
        <v>7</v>
      </c>
      <c r="AZ68" s="65" t="str">
        <f t="shared" si="7"/>
        <v>2</v>
      </c>
      <c r="BA68" s="65" t="e">
        <f>#VALUE!</f>
        <v>#VALUE!</v>
      </c>
      <c r="BB68" s="65" t="e">
        <f>#VALUE!</f>
        <v>#VALUE!</v>
      </c>
      <c r="BC68" s="65" t="e">
        <f>#VALUE!</f>
        <v>#VALUE!</v>
      </c>
      <c r="BD68" s="66" t="str">
        <f t="shared" si="8"/>
        <v>0</v>
      </c>
      <c r="BE68" s="66" t="str">
        <f t="shared" si="27"/>
        <v>3</v>
      </c>
      <c r="BF68" s="66" t="str">
        <f t="shared" si="27"/>
        <v>3</v>
      </c>
      <c r="BG68" s="66" t="str">
        <f t="shared" si="28"/>
        <v>3</v>
      </c>
      <c r="BH68" s="66" t="str">
        <f t="shared" si="28"/>
        <v>3</v>
      </c>
      <c r="BI68" s="66" t="str">
        <f t="shared" si="11"/>
        <v>4</v>
      </c>
      <c r="BJ68" s="66" t="str">
        <f t="shared" si="12"/>
        <v>0</v>
      </c>
      <c r="BK68" s="66" t="str">
        <f t="shared" si="13"/>
        <v>2</v>
      </c>
      <c r="BL68" s="66" t="str">
        <f t="shared" si="14"/>
        <v>0</v>
      </c>
      <c r="BM68" s="66" t="str">
        <f t="shared" si="15"/>
        <v>0</v>
      </c>
      <c r="BN68" s="66" t="str">
        <f t="shared" si="16"/>
        <v>0</v>
      </c>
      <c r="BO68" s="66" t="str">
        <f t="shared" si="17"/>
        <v>0</v>
      </c>
      <c r="BP68" s="66" t="str">
        <f t="shared" si="18"/>
        <v>1</v>
      </c>
      <c r="BQ68" s="66" t="str">
        <f t="shared" si="19"/>
        <v>7</v>
      </c>
      <c r="BR68" s="67" t="e">
        <f t="shared" si="20"/>
        <v>#VALUE!</v>
      </c>
      <c r="BS68" s="81">
        <f t="shared" si="21"/>
        <v>30000</v>
      </c>
      <c r="BT68" s="83">
        <f t="shared" si="23"/>
        <v>4650</v>
      </c>
      <c r="BU68" s="84">
        <f t="shared" si="22"/>
        <v>25350</v>
      </c>
      <c r="BV68" s="84">
        <f t="shared" si="24"/>
        <v>10140</v>
      </c>
      <c r="BW68" s="84">
        <f t="shared" si="25"/>
        <v>15210</v>
      </c>
      <c r="BX68" s="9" t="s">
        <v>892</v>
      </c>
    </row>
    <row r="69" spans="1:76" s="1" customFormat="1" ht="18" customHeight="1">
      <c r="A69" s="4">
        <v>62</v>
      </c>
      <c r="B69" s="5" t="s">
        <v>69</v>
      </c>
      <c r="C69" s="31" t="s">
        <v>343</v>
      </c>
      <c r="D69" s="32" t="s">
        <v>344</v>
      </c>
      <c r="E69" s="32" t="s">
        <v>345</v>
      </c>
      <c r="F69" s="6" t="s">
        <v>209</v>
      </c>
      <c r="G69" s="17" t="s">
        <v>692</v>
      </c>
      <c r="H69" s="14"/>
      <c r="I69" s="40"/>
      <c r="J69" s="39" t="s">
        <v>693</v>
      </c>
      <c r="K69" s="4" t="s">
        <v>527</v>
      </c>
      <c r="L69" s="4" t="s">
        <v>694</v>
      </c>
      <c r="M69" s="4" t="s">
        <v>695</v>
      </c>
      <c r="N69" s="10" t="str">
        <f t="shared" si="0"/>
        <v>SI</v>
      </c>
      <c r="O69" s="10" t="str">
        <f t="shared" si="1"/>
        <v>vai avanti</v>
      </c>
      <c r="P69" s="10" t="s">
        <v>434</v>
      </c>
      <c r="Q69" s="11">
        <f t="shared" si="26"/>
        <v>20</v>
      </c>
      <c r="R69" s="11">
        <v>13</v>
      </c>
      <c r="S69" s="11">
        <v>7</v>
      </c>
      <c r="T69" s="11">
        <v>6</v>
      </c>
      <c r="U69" s="11">
        <v>2</v>
      </c>
      <c r="V69" s="42">
        <f t="shared" si="3"/>
        <v>10</v>
      </c>
      <c r="W69" s="10" t="str">
        <f t="shared" si="4"/>
        <v>SI</v>
      </c>
      <c r="X69" s="10" t="str">
        <f t="shared" si="5"/>
        <v>Vai avanti</v>
      </c>
      <c r="Y69" s="10" t="s">
        <v>443</v>
      </c>
      <c r="Z69" s="5" t="s">
        <v>65</v>
      </c>
      <c r="AA69" s="5" t="s">
        <v>64</v>
      </c>
      <c r="AB69" s="5" t="s">
        <v>69</v>
      </c>
      <c r="AC69" s="10" t="s">
        <v>435</v>
      </c>
      <c r="AD69" s="10" t="s">
        <v>443</v>
      </c>
      <c r="AE69" s="10" t="s">
        <v>435</v>
      </c>
      <c r="AF69" s="10"/>
      <c r="AG69" s="10"/>
      <c r="AH69" s="10"/>
      <c r="AI69" s="10" t="s">
        <v>435</v>
      </c>
      <c r="AJ69" s="10" t="s">
        <v>443</v>
      </c>
      <c r="AK69" s="10" t="s">
        <v>443</v>
      </c>
      <c r="AL69" s="2" t="s">
        <v>443</v>
      </c>
      <c r="AM69" s="2" t="s">
        <v>443</v>
      </c>
      <c r="AN69" s="2" t="s">
        <v>435</v>
      </c>
      <c r="AO69" s="2" t="s">
        <v>443</v>
      </c>
      <c r="AP69" s="4"/>
      <c r="AQ69" s="4"/>
      <c r="AR69" s="4"/>
      <c r="AS69" s="4"/>
      <c r="AT69" s="4"/>
      <c r="AU69" s="2" t="s">
        <v>437</v>
      </c>
      <c r="AV69" s="4"/>
      <c r="AW69" s="4"/>
      <c r="AX69" s="115" t="s">
        <v>84</v>
      </c>
      <c r="AY69" s="65" t="str">
        <f t="shared" si="6"/>
        <v>7</v>
      </c>
      <c r="AZ69" s="65" t="str">
        <f t="shared" si="7"/>
        <v>0</v>
      </c>
      <c r="BA69" s="65" t="e">
        <f>#VALUE!</f>
        <v>#VALUE!</v>
      </c>
      <c r="BB69" s="65" t="e">
        <f>#VALUE!</f>
        <v>#VALUE!</v>
      </c>
      <c r="BC69" s="65" t="e">
        <f>#VALUE!</f>
        <v>#VALUE!</v>
      </c>
      <c r="BD69" s="66" t="str">
        <f t="shared" si="8"/>
        <v>2</v>
      </c>
      <c r="BE69" s="66" t="str">
        <f t="shared" si="27"/>
        <v>0</v>
      </c>
      <c r="BF69" s="66" t="str">
        <f t="shared" si="27"/>
        <v>3</v>
      </c>
      <c r="BG69" s="66" t="str">
        <f t="shared" si="28"/>
        <v>3</v>
      </c>
      <c r="BH69" s="66" t="str">
        <f t="shared" si="28"/>
        <v>0</v>
      </c>
      <c r="BI69" s="66" t="str">
        <f t="shared" si="11"/>
        <v>0</v>
      </c>
      <c r="BJ69" s="66" t="str">
        <f t="shared" si="12"/>
        <v>0</v>
      </c>
      <c r="BK69" s="66" t="str">
        <f t="shared" si="13"/>
        <v>0</v>
      </c>
      <c r="BL69" s="66" t="str">
        <f t="shared" si="14"/>
        <v>3</v>
      </c>
      <c r="BM69" s="66" t="str">
        <f t="shared" si="15"/>
        <v>0</v>
      </c>
      <c r="BN69" s="66" t="str">
        <f t="shared" si="16"/>
        <v>3</v>
      </c>
      <c r="BO69" s="66" t="str">
        <f t="shared" si="17"/>
        <v>0</v>
      </c>
      <c r="BP69" s="66" t="str">
        <f t="shared" si="18"/>
        <v>0</v>
      </c>
      <c r="BQ69" s="66" t="str">
        <f t="shared" si="19"/>
        <v>7</v>
      </c>
      <c r="BR69" s="67" t="e">
        <f t="shared" si="20"/>
        <v>#VALUE!</v>
      </c>
      <c r="BS69" s="81">
        <f t="shared" si="21"/>
        <v>25000</v>
      </c>
      <c r="BT69" s="83">
        <f t="shared" si="23"/>
        <v>3875</v>
      </c>
      <c r="BU69" s="84">
        <f t="shared" si="22"/>
        <v>21125</v>
      </c>
      <c r="BV69" s="84">
        <f t="shared" si="24"/>
        <v>8450</v>
      </c>
      <c r="BW69" s="84">
        <f t="shared" si="25"/>
        <v>12675</v>
      </c>
      <c r="BX69" s="9" t="s">
        <v>892</v>
      </c>
    </row>
    <row r="70" spans="1:76" s="1" customFormat="1" ht="18" customHeight="1">
      <c r="A70" s="4">
        <v>63</v>
      </c>
      <c r="B70" s="5" t="s">
        <v>69</v>
      </c>
      <c r="C70" s="31" t="s">
        <v>346</v>
      </c>
      <c r="D70" s="32" t="s">
        <v>347</v>
      </c>
      <c r="E70" s="32" t="s">
        <v>348</v>
      </c>
      <c r="F70" s="6" t="s">
        <v>209</v>
      </c>
      <c r="G70" s="17" t="s">
        <v>696</v>
      </c>
      <c r="H70" s="14"/>
      <c r="I70" s="40"/>
      <c r="J70" s="39" t="s">
        <v>697</v>
      </c>
      <c r="K70" s="4" t="s">
        <v>450</v>
      </c>
      <c r="L70" s="4" t="s">
        <v>698</v>
      </c>
      <c r="M70" s="4" t="s">
        <v>699</v>
      </c>
      <c r="N70" s="10" t="str">
        <f t="shared" si="0"/>
        <v>SI</v>
      </c>
      <c r="O70" s="10" t="str">
        <f t="shared" si="1"/>
        <v>vai avanti</v>
      </c>
      <c r="P70" s="10" t="s">
        <v>434</v>
      </c>
      <c r="Q70" s="11">
        <f t="shared" si="26"/>
        <v>10</v>
      </c>
      <c r="R70" s="11">
        <v>6</v>
      </c>
      <c r="S70" s="11">
        <v>4</v>
      </c>
      <c r="T70" s="11">
        <v>6</v>
      </c>
      <c r="U70" s="11">
        <v>1</v>
      </c>
      <c r="V70" s="42">
        <f t="shared" si="3"/>
        <v>10</v>
      </c>
      <c r="W70" s="10" t="str">
        <f t="shared" si="4"/>
        <v>SI</v>
      </c>
      <c r="X70" s="10" t="str">
        <f t="shared" si="5"/>
        <v>Vai avanti</v>
      </c>
      <c r="Y70" s="10" t="s">
        <v>435</v>
      </c>
      <c r="Z70" s="5" t="s">
        <v>64</v>
      </c>
      <c r="AA70" s="5"/>
      <c r="AB70" s="5" t="s">
        <v>70</v>
      </c>
      <c r="AC70" s="10" t="s">
        <v>443</v>
      </c>
      <c r="AD70" s="10" t="s">
        <v>443</v>
      </c>
      <c r="AE70" s="10" t="s">
        <v>435</v>
      </c>
      <c r="AF70" s="10"/>
      <c r="AG70" s="10"/>
      <c r="AH70" s="10"/>
      <c r="AI70" s="10" t="s">
        <v>435</v>
      </c>
      <c r="AJ70" s="10" t="s">
        <v>435</v>
      </c>
      <c r="AK70" s="10" t="s">
        <v>435</v>
      </c>
      <c r="AL70" s="2" t="s">
        <v>443</v>
      </c>
      <c r="AM70" s="2" t="s">
        <v>443</v>
      </c>
      <c r="AN70" s="2" t="s">
        <v>443</v>
      </c>
      <c r="AO70" s="2" t="s">
        <v>435</v>
      </c>
      <c r="AP70" s="4"/>
      <c r="AQ70" s="4"/>
      <c r="AR70" s="4"/>
      <c r="AS70" s="4"/>
      <c r="AT70" s="4"/>
      <c r="AU70" s="2" t="s">
        <v>437</v>
      </c>
      <c r="AV70" s="4"/>
      <c r="AW70" s="4"/>
      <c r="AX70" s="115" t="s">
        <v>84</v>
      </c>
      <c r="AY70" s="65" t="str">
        <f t="shared" si="6"/>
        <v>7</v>
      </c>
      <c r="AZ70" s="65" t="str">
        <f t="shared" si="7"/>
        <v>2</v>
      </c>
      <c r="BA70" s="65" t="e">
        <f>#VALUE!</f>
        <v>#VALUE!</v>
      </c>
      <c r="BB70" s="65" t="e">
        <f>#VALUE!</f>
        <v>#VALUE!</v>
      </c>
      <c r="BC70" s="65" t="e">
        <f>#VALUE!</f>
        <v>#VALUE!</v>
      </c>
      <c r="BD70" s="66" t="str">
        <f t="shared" si="8"/>
        <v>0</v>
      </c>
      <c r="BE70" s="66" t="str">
        <f t="shared" si="27"/>
        <v>0</v>
      </c>
      <c r="BF70" s="66" t="str">
        <f t="shared" si="27"/>
        <v>3</v>
      </c>
      <c r="BG70" s="66" t="str">
        <f t="shared" si="28"/>
        <v>3</v>
      </c>
      <c r="BH70" s="66" t="str">
        <f t="shared" si="28"/>
        <v>3</v>
      </c>
      <c r="BI70" s="66" t="str">
        <f t="shared" si="11"/>
        <v>4</v>
      </c>
      <c r="BJ70" s="66" t="str">
        <f t="shared" si="12"/>
        <v>0</v>
      </c>
      <c r="BK70" s="66" t="str">
        <f t="shared" si="13"/>
        <v>0</v>
      </c>
      <c r="BL70" s="66" t="str">
        <f t="shared" si="14"/>
        <v>0</v>
      </c>
      <c r="BM70" s="66" t="str">
        <f t="shared" si="15"/>
        <v>4</v>
      </c>
      <c r="BN70" s="66" t="str">
        <f t="shared" si="16"/>
        <v>3</v>
      </c>
      <c r="BO70" s="66" t="str">
        <f t="shared" si="17"/>
        <v>0</v>
      </c>
      <c r="BP70" s="66" t="str">
        <f t="shared" si="18"/>
        <v>0</v>
      </c>
      <c r="BQ70" s="66" t="str">
        <f t="shared" si="19"/>
        <v>7</v>
      </c>
      <c r="BR70" s="67" t="e">
        <f t="shared" si="20"/>
        <v>#VALUE!</v>
      </c>
      <c r="BS70" s="81">
        <f t="shared" si="21"/>
        <v>16666.666666666668</v>
      </c>
      <c r="BT70" s="83">
        <f t="shared" si="23"/>
        <v>2583.3333333333335</v>
      </c>
      <c r="BU70" s="84">
        <f t="shared" si="22"/>
        <v>14083.333333333334</v>
      </c>
      <c r="BV70" s="84">
        <f t="shared" si="24"/>
        <v>5633.333333333334</v>
      </c>
      <c r="BW70" s="84">
        <f t="shared" si="25"/>
        <v>8450</v>
      </c>
      <c r="BX70" s="9" t="s">
        <v>892</v>
      </c>
    </row>
    <row r="71" spans="1:76" s="1" customFormat="1" ht="18" customHeight="1">
      <c r="A71" s="4">
        <v>64</v>
      </c>
      <c r="B71" s="5" t="s">
        <v>69</v>
      </c>
      <c r="C71" s="31" t="s">
        <v>349</v>
      </c>
      <c r="D71" s="32" t="s">
        <v>350</v>
      </c>
      <c r="E71" s="32" t="s">
        <v>351</v>
      </c>
      <c r="F71" s="6" t="s">
        <v>209</v>
      </c>
      <c r="G71" s="17" t="s">
        <v>702</v>
      </c>
      <c r="H71" s="14"/>
      <c r="I71" s="40"/>
      <c r="J71" s="39" t="s">
        <v>703</v>
      </c>
      <c r="K71" s="4" t="s">
        <v>704</v>
      </c>
      <c r="L71" s="4" t="s">
        <v>705</v>
      </c>
      <c r="M71" s="4" t="s">
        <v>706</v>
      </c>
      <c r="N71" s="10" t="str">
        <f t="shared" si="0"/>
        <v>SI</v>
      </c>
      <c r="O71" s="10" t="str">
        <f t="shared" si="1"/>
        <v>vai avanti</v>
      </c>
      <c r="P71" s="10" t="s">
        <v>434</v>
      </c>
      <c r="Q71" s="11">
        <f t="shared" si="26"/>
        <v>15</v>
      </c>
      <c r="R71" s="11">
        <v>9</v>
      </c>
      <c r="S71" s="11">
        <v>6</v>
      </c>
      <c r="T71" s="11">
        <v>6</v>
      </c>
      <c r="U71" s="11">
        <v>1.5</v>
      </c>
      <c r="V71" s="42">
        <f t="shared" si="3"/>
        <v>10</v>
      </c>
      <c r="W71" s="10" t="str">
        <f t="shared" si="4"/>
        <v>SI</v>
      </c>
      <c r="X71" s="10" t="str">
        <f t="shared" si="5"/>
        <v>Vai avanti</v>
      </c>
      <c r="Y71" s="10" t="s">
        <v>443</v>
      </c>
      <c r="Z71" s="5" t="s">
        <v>64</v>
      </c>
      <c r="AA71" s="5" t="s">
        <v>64</v>
      </c>
      <c r="AB71" s="5"/>
      <c r="AC71" s="10" t="s">
        <v>443</v>
      </c>
      <c r="AD71" s="10" t="s">
        <v>443</v>
      </c>
      <c r="AE71" s="10" t="s">
        <v>435</v>
      </c>
      <c r="AF71" s="10"/>
      <c r="AG71" s="10"/>
      <c r="AH71" s="10"/>
      <c r="AI71" s="10" t="s">
        <v>435</v>
      </c>
      <c r="AJ71" s="10" t="s">
        <v>435</v>
      </c>
      <c r="AK71" s="10" t="s">
        <v>435</v>
      </c>
      <c r="AL71" s="2" t="s">
        <v>443</v>
      </c>
      <c r="AM71" s="2" t="s">
        <v>443</v>
      </c>
      <c r="AN71" s="2" t="s">
        <v>443</v>
      </c>
      <c r="AO71" s="2" t="s">
        <v>435</v>
      </c>
      <c r="AP71" s="4"/>
      <c r="AQ71" s="4"/>
      <c r="AR71" s="4"/>
      <c r="AS71" s="4"/>
      <c r="AT71" s="4"/>
      <c r="AU71" s="2"/>
      <c r="AV71" s="4" t="s">
        <v>437</v>
      </c>
      <c r="AW71" s="4"/>
      <c r="AX71" s="115" t="s">
        <v>84</v>
      </c>
      <c r="AY71" s="65" t="str">
        <f t="shared" si="6"/>
        <v>7</v>
      </c>
      <c r="AZ71" s="65" t="str">
        <f t="shared" si="7"/>
        <v>0</v>
      </c>
      <c r="BA71" s="65" t="e">
        <f>#VALUE!</f>
        <v>#VALUE!</v>
      </c>
      <c r="BB71" s="65" t="e">
        <f>#VALUE!</f>
        <v>#VALUE!</v>
      </c>
      <c r="BC71" s="65" t="e">
        <f>#VALUE!</f>
        <v>#VALUE!</v>
      </c>
      <c r="BD71" s="66" t="str">
        <f t="shared" si="8"/>
        <v>0</v>
      </c>
      <c r="BE71" s="66" t="str">
        <f t="shared" si="27"/>
        <v>0</v>
      </c>
      <c r="BF71" s="66" t="str">
        <f t="shared" si="27"/>
        <v>3</v>
      </c>
      <c r="BG71" s="66" t="str">
        <f t="shared" si="28"/>
        <v>3</v>
      </c>
      <c r="BH71" s="66" t="str">
        <f t="shared" si="28"/>
        <v>3</v>
      </c>
      <c r="BI71" s="66" t="str">
        <f t="shared" si="11"/>
        <v>4</v>
      </c>
      <c r="BJ71" s="66" t="str">
        <f t="shared" si="12"/>
        <v>0</v>
      </c>
      <c r="BK71" s="66" t="str">
        <f t="shared" si="13"/>
        <v>0</v>
      </c>
      <c r="BL71" s="66" t="str">
        <f t="shared" si="14"/>
        <v>0</v>
      </c>
      <c r="BM71" s="66" t="str">
        <f t="shared" si="15"/>
        <v>4</v>
      </c>
      <c r="BN71" s="66" t="str">
        <f t="shared" si="16"/>
        <v>0</v>
      </c>
      <c r="BO71" s="66" t="str">
        <f t="shared" si="17"/>
        <v>2</v>
      </c>
      <c r="BP71" s="66" t="str">
        <f t="shared" si="18"/>
        <v>0</v>
      </c>
      <c r="BQ71" s="66" t="str">
        <f t="shared" si="19"/>
        <v>7</v>
      </c>
      <c r="BR71" s="67" t="e">
        <f t="shared" si="20"/>
        <v>#VALUE!</v>
      </c>
      <c r="BS71" s="81">
        <f t="shared" si="21"/>
        <v>25000</v>
      </c>
      <c r="BT71" s="83">
        <f t="shared" si="23"/>
        <v>3875</v>
      </c>
      <c r="BU71" s="84">
        <f t="shared" si="22"/>
        <v>21125</v>
      </c>
      <c r="BV71" s="84">
        <f t="shared" si="24"/>
        <v>8450</v>
      </c>
      <c r="BW71" s="84">
        <f t="shared" si="25"/>
        <v>12675</v>
      </c>
      <c r="BX71" s="9" t="s">
        <v>899</v>
      </c>
    </row>
    <row r="72" spans="1:76" s="1" customFormat="1" ht="18" customHeight="1">
      <c r="A72" s="4">
        <v>65</v>
      </c>
      <c r="B72" s="5" t="s">
        <v>69</v>
      </c>
      <c r="C72" s="31" t="s">
        <v>352</v>
      </c>
      <c r="D72" s="32" t="s">
        <v>353</v>
      </c>
      <c r="E72" s="32" t="s">
        <v>354</v>
      </c>
      <c r="F72" s="6" t="s">
        <v>209</v>
      </c>
      <c r="G72" s="17" t="s">
        <v>707</v>
      </c>
      <c r="H72" s="14" t="s">
        <v>708</v>
      </c>
      <c r="I72" s="14" t="s">
        <v>708</v>
      </c>
      <c r="J72" s="39"/>
      <c r="K72" s="4" t="s">
        <v>480</v>
      </c>
      <c r="L72" s="4" t="s">
        <v>709</v>
      </c>
      <c r="M72" s="4" t="s">
        <v>710</v>
      </c>
      <c r="N72" s="10" t="str">
        <f aca="true" t="shared" si="29" ref="N72:N108">IF(B72="A","Non ha titolo",IF(B72="S","SI",IF(B72="P","SI",IF(B72="C","SI",))))</f>
        <v>SI</v>
      </c>
      <c r="O72" s="10" t="str">
        <f aca="true" t="shared" si="30" ref="O72:O108">IF(N72="SI","vai avanti",IF(N72="Non ha titolo","Non Ammesso"))</f>
        <v>vai avanti</v>
      </c>
      <c r="P72" s="10" t="s">
        <v>434</v>
      </c>
      <c r="Q72" s="11">
        <f t="shared" si="26"/>
        <v>20</v>
      </c>
      <c r="R72" s="11">
        <v>8</v>
      </c>
      <c r="S72" s="11">
        <v>12</v>
      </c>
      <c r="T72" s="11">
        <v>7</v>
      </c>
      <c r="U72" s="11">
        <v>2</v>
      </c>
      <c r="V72" s="42">
        <f aca="true" t="shared" si="31" ref="V72:V108">Q72*(T72*5)/(U72*30)</f>
        <v>11.666666666666666</v>
      </c>
      <c r="W72" s="10" t="str">
        <f aca="true" t="shared" si="32" ref="W72:W108">IF(V72&gt;12,"NO p.metro",IF(V72&lt;8,"NO P.metro","SI"))</f>
        <v>SI</v>
      </c>
      <c r="X72" s="10" t="str">
        <f aca="true" t="shared" si="33" ref="X72:X108">IF(W72="SI","Vai avanti",IF(W72="NO p.metro","Non Ammesso",))</f>
        <v>Vai avanti</v>
      </c>
      <c r="Y72" s="10" t="s">
        <v>443</v>
      </c>
      <c r="Z72" s="5" t="s">
        <v>65</v>
      </c>
      <c r="AA72" s="5" t="s">
        <v>65</v>
      </c>
      <c r="AB72" s="5" t="s">
        <v>70</v>
      </c>
      <c r="AC72" s="10" t="s">
        <v>443</v>
      </c>
      <c r="AD72" s="10" t="s">
        <v>435</v>
      </c>
      <c r="AE72" s="10" t="s">
        <v>435</v>
      </c>
      <c r="AF72" s="10"/>
      <c r="AG72" s="10"/>
      <c r="AH72" s="10"/>
      <c r="AI72" s="10" t="s">
        <v>435</v>
      </c>
      <c r="AJ72" s="10" t="s">
        <v>435</v>
      </c>
      <c r="AK72" s="10" t="s">
        <v>435</v>
      </c>
      <c r="AL72" s="2" t="s">
        <v>443</v>
      </c>
      <c r="AM72" s="2" t="s">
        <v>443</v>
      </c>
      <c r="AN72" s="2" t="s">
        <v>435</v>
      </c>
      <c r="AO72" s="2" t="s">
        <v>443</v>
      </c>
      <c r="AP72" s="4"/>
      <c r="AQ72" s="4"/>
      <c r="AR72" s="4"/>
      <c r="AS72" s="4"/>
      <c r="AT72" s="4"/>
      <c r="AU72" s="2"/>
      <c r="AV72" s="4" t="s">
        <v>437</v>
      </c>
      <c r="AW72" s="4"/>
      <c r="AX72" s="115" t="s">
        <v>84</v>
      </c>
      <c r="AY72" s="65" t="str">
        <f aca="true" t="shared" si="34" ref="AY72:AY108">IF(V72=10,"7",IF(V72&gt;12,"Escluso",IF(V72&lt;8,"Escluso","5")))</f>
        <v>5</v>
      </c>
      <c r="AZ72" s="65" t="str">
        <f aca="true" t="shared" si="35" ref="AZ72:AZ108">IF(Y72="SI","2","0")</f>
        <v>0</v>
      </c>
      <c r="BA72" s="65" t="e">
        <f>#VALUE!</f>
        <v>#VALUE!</v>
      </c>
      <c r="BB72" s="65" t="e">
        <f>#VALUE!</f>
        <v>#VALUE!</v>
      </c>
      <c r="BC72" s="65" t="e">
        <f>#VALUE!</f>
        <v>#VALUE!</v>
      </c>
      <c r="BD72" s="66" t="str">
        <f aca="true" t="shared" si="36" ref="BD72:BD108">IF(AC72="SI","2","0")</f>
        <v>0</v>
      </c>
      <c r="BE72" s="66" t="str">
        <f aca="true" t="shared" si="37" ref="BE72:BF107">IF(AD72="SI","3","0")</f>
        <v>3</v>
      </c>
      <c r="BF72" s="66" t="str">
        <f t="shared" si="37"/>
        <v>3</v>
      </c>
      <c r="BG72" s="66" t="str">
        <f aca="true" t="shared" si="38" ref="BG72:BH107">IF(AI72="SI","3","0")</f>
        <v>3</v>
      </c>
      <c r="BH72" s="66" t="str">
        <f t="shared" si="38"/>
        <v>3</v>
      </c>
      <c r="BI72" s="66" t="str">
        <f aca="true" t="shared" si="39" ref="BI72:BI108">IF(AK72="SI","4","0")</f>
        <v>4</v>
      </c>
      <c r="BJ72" s="66" t="str">
        <f aca="true" t="shared" si="40" ref="BJ72:BJ108">IF(AL72="SI","1","0")</f>
        <v>0</v>
      </c>
      <c r="BK72" s="66" t="str">
        <f aca="true" t="shared" si="41" ref="BK72:BK108">IF(AM72="SI","2","0")</f>
        <v>0</v>
      </c>
      <c r="BL72" s="66" t="str">
        <f aca="true" t="shared" si="42" ref="BL72:BL108">IF(AN72="SI","3","0")</f>
        <v>3</v>
      </c>
      <c r="BM72" s="66" t="str">
        <f aca="true" t="shared" si="43" ref="BM72:BM108">IF(AO72="SI","4","0")</f>
        <v>0</v>
      </c>
      <c r="BN72" s="66" t="str">
        <f aca="true" t="shared" si="44" ref="BN72:BN108">IF(AU72="X","3","0")</f>
        <v>0</v>
      </c>
      <c r="BO72" s="66" t="str">
        <f aca="true" t="shared" si="45" ref="BO72:BO108">IF(AV72="X","2","0")</f>
        <v>2</v>
      </c>
      <c r="BP72" s="66" t="str">
        <f aca="true" t="shared" si="46" ref="BP72:BP108">IF(AW72="X","1","0")</f>
        <v>0</v>
      </c>
      <c r="BQ72" s="66" t="str">
        <f aca="true" t="shared" si="47" ref="BQ72:BQ108">IF(AX72="AAA","10",IF(AX72="AA","7",IF(AX72="M","5",IF(AX72="E","Escluso",IF(AX72="I","Escluso",)))))</f>
        <v>7</v>
      </c>
      <c r="BR72" s="67" t="e">
        <f aca="true" t="shared" si="48" ref="BR72:BR106">SUM(AY72+AZ72+BA72+BB72+BC72+BD72+BE72+BF72+BG72+BH72+BI72+BJ72+BK72+BL72+BM72+BN72+BO72+BP72+BQ72)</f>
        <v>#VALUE!</v>
      </c>
      <c r="BS72" s="81">
        <f aca="true" t="shared" si="49" ref="BS72:BS108">IF(N72="SI",IF(Q72&gt;14,IF(T72&lt;7,25000,30000),IF(T72&lt;7,25000*Q72/15,30000*Q72/15)),0)</f>
        <v>30000</v>
      </c>
      <c r="BT72" s="83">
        <f t="shared" si="23"/>
        <v>4650</v>
      </c>
      <c r="BU72" s="84">
        <f aca="true" t="shared" si="50" ref="BU72:BU108">BS72-BT72</f>
        <v>25350</v>
      </c>
      <c r="BV72" s="84">
        <f t="shared" si="24"/>
        <v>10140</v>
      </c>
      <c r="BW72" s="84">
        <f t="shared" si="25"/>
        <v>15210</v>
      </c>
      <c r="BX72" s="9" t="s">
        <v>892</v>
      </c>
    </row>
    <row r="73" spans="1:76" s="1" customFormat="1" ht="18" customHeight="1">
      <c r="A73" s="4">
        <v>66</v>
      </c>
      <c r="B73" s="5" t="s">
        <v>69</v>
      </c>
      <c r="C73" s="31" t="s">
        <v>355</v>
      </c>
      <c r="D73" s="32" t="s">
        <v>356</v>
      </c>
      <c r="E73" s="32" t="s">
        <v>208</v>
      </c>
      <c r="F73" s="6" t="s">
        <v>209</v>
      </c>
      <c r="G73" s="17" t="s">
        <v>711</v>
      </c>
      <c r="H73" s="14" t="s">
        <v>712</v>
      </c>
      <c r="I73" s="40" t="s">
        <v>713</v>
      </c>
      <c r="J73" s="39"/>
      <c r="K73" s="4" t="s">
        <v>527</v>
      </c>
      <c r="L73" s="4" t="s">
        <v>683</v>
      </c>
      <c r="M73" s="4" t="s">
        <v>714</v>
      </c>
      <c r="N73" s="10" t="str">
        <f t="shared" si="29"/>
        <v>SI</v>
      </c>
      <c r="O73" s="10" t="str">
        <f t="shared" si="30"/>
        <v>vai avanti</v>
      </c>
      <c r="P73" s="10" t="s">
        <v>434</v>
      </c>
      <c r="Q73" s="11">
        <f t="shared" si="26"/>
        <v>20</v>
      </c>
      <c r="R73" s="11">
        <v>10</v>
      </c>
      <c r="S73" s="11">
        <v>10</v>
      </c>
      <c r="T73" s="11">
        <v>8</v>
      </c>
      <c r="U73" s="11">
        <v>3</v>
      </c>
      <c r="V73" s="42">
        <f t="shared" si="31"/>
        <v>8.88888888888889</v>
      </c>
      <c r="W73" s="10" t="str">
        <f t="shared" si="32"/>
        <v>SI</v>
      </c>
      <c r="X73" s="10" t="str">
        <f t="shared" si="33"/>
        <v>Vai avanti</v>
      </c>
      <c r="Y73" s="10" t="s">
        <v>443</v>
      </c>
      <c r="Z73" s="5" t="s">
        <v>73</v>
      </c>
      <c r="AA73" s="5" t="s">
        <v>420</v>
      </c>
      <c r="AB73" s="5" t="s">
        <v>67</v>
      </c>
      <c r="AC73" s="10" t="s">
        <v>443</v>
      </c>
      <c r="AD73" s="10" t="s">
        <v>435</v>
      </c>
      <c r="AE73" s="10" t="s">
        <v>435</v>
      </c>
      <c r="AF73" s="10"/>
      <c r="AG73" s="10"/>
      <c r="AH73" s="10"/>
      <c r="AI73" s="10" t="s">
        <v>435</v>
      </c>
      <c r="AJ73" s="10" t="s">
        <v>435</v>
      </c>
      <c r="AK73" s="10" t="s">
        <v>435</v>
      </c>
      <c r="AL73" s="2" t="s">
        <v>443</v>
      </c>
      <c r="AM73" s="2" t="s">
        <v>443</v>
      </c>
      <c r="AN73" s="2" t="s">
        <v>443</v>
      </c>
      <c r="AO73" s="2" t="s">
        <v>435</v>
      </c>
      <c r="AP73" s="4"/>
      <c r="AQ73" s="4"/>
      <c r="AR73" s="4"/>
      <c r="AS73" s="4"/>
      <c r="AT73" s="4"/>
      <c r="AU73" s="2"/>
      <c r="AV73" s="4" t="s">
        <v>437</v>
      </c>
      <c r="AW73" s="4"/>
      <c r="AX73" s="115" t="s">
        <v>84</v>
      </c>
      <c r="AY73" s="65" t="str">
        <f t="shared" si="34"/>
        <v>5</v>
      </c>
      <c r="AZ73" s="65" t="str">
        <f t="shared" si="35"/>
        <v>0</v>
      </c>
      <c r="BA73" s="65" t="e">
        <f>#VALUE!</f>
        <v>#VALUE!</v>
      </c>
      <c r="BB73" s="65" t="e">
        <f>#VALUE!</f>
        <v>#VALUE!</v>
      </c>
      <c r="BC73" s="65" t="e">
        <f>#VALUE!</f>
        <v>#VALUE!</v>
      </c>
      <c r="BD73" s="66" t="str">
        <f t="shared" si="36"/>
        <v>0</v>
      </c>
      <c r="BE73" s="66" t="str">
        <f t="shared" si="37"/>
        <v>3</v>
      </c>
      <c r="BF73" s="66" t="str">
        <f t="shared" si="37"/>
        <v>3</v>
      </c>
      <c r="BG73" s="66" t="str">
        <f t="shared" si="38"/>
        <v>3</v>
      </c>
      <c r="BH73" s="66" t="str">
        <f t="shared" si="38"/>
        <v>3</v>
      </c>
      <c r="BI73" s="66" t="str">
        <f t="shared" si="39"/>
        <v>4</v>
      </c>
      <c r="BJ73" s="66" t="str">
        <f t="shared" si="40"/>
        <v>0</v>
      </c>
      <c r="BK73" s="66" t="str">
        <f t="shared" si="41"/>
        <v>0</v>
      </c>
      <c r="BL73" s="66" t="str">
        <f t="shared" si="42"/>
        <v>0</v>
      </c>
      <c r="BM73" s="66" t="str">
        <f t="shared" si="43"/>
        <v>4</v>
      </c>
      <c r="BN73" s="66" t="str">
        <f t="shared" si="44"/>
        <v>0</v>
      </c>
      <c r="BO73" s="66" t="str">
        <f t="shared" si="45"/>
        <v>2</v>
      </c>
      <c r="BP73" s="66" t="str">
        <f t="shared" si="46"/>
        <v>0</v>
      </c>
      <c r="BQ73" s="66" t="str">
        <f t="shared" si="47"/>
        <v>7</v>
      </c>
      <c r="BR73" s="67" t="e">
        <f t="shared" si="48"/>
        <v>#VALUE!</v>
      </c>
      <c r="BS73" s="81">
        <f t="shared" si="49"/>
        <v>30000</v>
      </c>
      <c r="BT73" s="83">
        <f aca="true" t="shared" si="51" ref="BT73:BT107">BS73*15.5/100</f>
        <v>4650</v>
      </c>
      <c r="BU73" s="84">
        <f t="shared" si="50"/>
        <v>25350</v>
      </c>
      <c r="BV73" s="84">
        <f aca="true" t="shared" si="52" ref="BV73:BV107">BU73*40/100</f>
        <v>10140</v>
      </c>
      <c r="BW73" s="84">
        <f aca="true" t="shared" si="53" ref="BW73:BW107">BU73*60/100</f>
        <v>15210</v>
      </c>
      <c r="BX73" s="9" t="s">
        <v>892</v>
      </c>
    </row>
    <row r="74" spans="1:76" s="1" customFormat="1" ht="18" customHeight="1">
      <c r="A74" s="4">
        <v>67</v>
      </c>
      <c r="B74" s="5" t="s">
        <v>69</v>
      </c>
      <c r="C74" s="31" t="s">
        <v>357</v>
      </c>
      <c r="D74" s="32" t="s">
        <v>358</v>
      </c>
      <c r="E74" s="32" t="s">
        <v>208</v>
      </c>
      <c r="F74" s="6" t="s">
        <v>209</v>
      </c>
      <c r="G74" s="17" t="s">
        <v>715</v>
      </c>
      <c r="H74" s="14" t="s">
        <v>716</v>
      </c>
      <c r="I74" s="40" t="s">
        <v>716</v>
      </c>
      <c r="J74" s="39"/>
      <c r="K74" s="4" t="s">
        <v>445</v>
      </c>
      <c r="L74" s="4" t="s">
        <v>717</v>
      </c>
      <c r="M74" s="4" t="s">
        <v>718</v>
      </c>
      <c r="N74" s="10" t="str">
        <f t="shared" si="29"/>
        <v>SI</v>
      </c>
      <c r="O74" s="10" t="str">
        <f t="shared" si="30"/>
        <v>vai avanti</v>
      </c>
      <c r="P74" s="10" t="s">
        <v>434</v>
      </c>
      <c r="Q74" s="11">
        <f t="shared" si="26"/>
        <v>15</v>
      </c>
      <c r="R74" s="11">
        <v>9</v>
      </c>
      <c r="S74" s="11">
        <v>6</v>
      </c>
      <c r="T74" s="11">
        <v>6</v>
      </c>
      <c r="U74" s="11">
        <v>1.5</v>
      </c>
      <c r="V74" s="42">
        <f t="shared" si="31"/>
        <v>10</v>
      </c>
      <c r="W74" s="10" t="str">
        <f t="shared" si="32"/>
        <v>SI</v>
      </c>
      <c r="X74" s="10" t="str">
        <f t="shared" si="33"/>
        <v>Vai avanti</v>
      </c>
      <c r="Y74" s="10" t="s">
        <v>435</v>
      </c>
      <c r="Z74" s="5" t="s">
        <v>64</v>
      </c>
      <c r="AA74" s="5" t="s">
        <v>64</v>
      </c>
      <c r="AB74" s="5" t="s">
        <v>67</v>
      </c>
      <c r="AC74" s="10" t="s">
        <v>443</v>
      </c>
      <c r="AD74" s="10" t="s">
        <v>443</v>
      </c>
      <c r="AE74" s="10" t="s">
        <v>435</v>
      </c>
      <c r="AF74" s="10"/>
      <c r="AG74" s="10"/>
      <c r="AH74" s="10"/>
      <c r="AI74" s="10" t="s">
        <v>435</v>
      </c>
      <c r="AJ74" s="10" t="s">
        <v>435</v>
      </c>
      <c r="AK74" s="10" t="s">
        <v>435</v>
      </c>
      <c r="AL74" s="2" t="s">
        <v>443</v>
      </c>
      <c r="AM74" s="2" t="s">
        <v>443</v>
      </c>
      <c r="AN74" s="2" t="s">
        <v>443</v>
      </c>
      <c r="AO74" s="2" t="s">
        <v>435</v>
      </c>
      <c r="AP74" s="4"/>
      <c r="AQ74" s="4"/>
      <c r="AR74" s="4"/>
      <c r="AS74" s="4"/>
      <c r="AT74" s="4"/>
      <c r="AU74" s="2"/>
      <c r="AV74" s="4" t="s">
        <v>437</v>
      </c>
      <c r="AW74" s="4"/>
      <c r="AX74" s="115" t="s">
        <v>84</v>
      </c>
      <c r="AY74" s="65" t="str">
        <f t="shared" si="34"/>
        <v>7</v>
      </c>
      <c r="AZ74" s="65" t="str">
        <f t="shared" si="35"/>
        <v>2</v>
      </c>
      <c r="BA74" s="65" t="e">
        <f>#VALUE!</f>
        <v>#VALUE!</v>
      </c>
      <c r="BB74" s="65" t="e">
        <f>#VALUE!</f>
        <v>#VALUE!</v>
      </c>
      <c r="BC74" s="65" t="e">
        <f>#VALUE!</f>
        <v>#VALUE!</v>
      </c>
      <c r="BD74" s="66" t="str">
        <f t="shared" si="36"/>
        <v>0</v>
      </c>
      <c r="BE74" s="66" t="str">
        <f t="shared" si="37"/>
        <v>0</v>
      </c>
      <c r="BF74" s="66" t="str">
        <f t="shared" si="37"/>
        <v>3</v>
      </c>
      <c r="BG74" s="66" t="str">
        <f t="shared" si="38"/>
        <v>3</v>
      </c>
      <c r="BH74" s="66" t="str">
        <f t="shared" si="38"/>
        <v>3</v>
      </c>
      <c r="BI74" s="66" t="str">
        <f t="shared" si="39"/>
        <v>4</v>
      </c>
      <c r="BJ74" s="66" t="str">
        <f t="shared" si="40"/>
        <v>0</v>
      </c>
      <c r="BK74" s="66" t="str">
        <f t="shared" si="41"/>
        <v>0</v>
      </c>
      <c r="BL74" s="66" t="str">
        <f t="shared" si="42"/>
        <v>0</v>
      </c>
      <c r="BM74" s="66" t="str">
        <f t="shared" si="43"/>
        <v>4</v>
      </c>
      <c r="BN74" s="66" t="str">
        <f t="shared" si="44"/>
        <v>0</v>
      </c>
      <c r="BO74" s="66" t="str">
        <f t="shared" si="45"/>
        <v>2</v>
      </c>
      <c r="BP74" s="66" t="str">
        <f t="shared" si="46"/>
        <v>0</v>
      </c>
      <c r="BQ74" s="66" t="str">
        <f t="shared" si="47"/>
        <v>7</v>
      </c>
      <c r="BR74" s="67" t="e">
        <f t="shared" si="48"/>
        <v>#VALUE!</v>
      </c>
      <c r="BS74" s="81">
        <f t="shared" si="49"/>
        <v>25000</v>
      </c>
      <c r="BT74" s="83">
        <f t="shared" si="51"/>
        <v>3875</v>
      </c>
      <c r="BU74" s="84">
        <f t="shared" si="50"/>
        <v>21125</v>
      </c>
      <c r="BV74" s="84">
        <f t="shared" si="52"/>
        <v>8450</v>
      </c>
      <c r="BW74" s="84">
        <f t="shared" si="53"/>
        <v>12675</v>
      </c>
      <c r="BX74" s="9" t="s">
        <v>892</v>
      </c>
    </row>
    <row r="75" spans="1:76" s="1" customFormat="1" ht="18" customHeight="1">
      <c r="A75" s="4">
        <v>68</v>
      </c>
      <c r="B75" s="5" t="s">
        <v>69</v>
      </c>
      <c r="C75" s="31" t="s">
        <v>359</v>
      </c>
      <c r="D75" s="32" t="s">
        <v>360</v>
      </c>
      <c r="E75" s="32" t="s">
        <v>208</v>
      </c>
      <c r="F75" s="6" t="s">
        <v>209</v>
      </c>
      <c r="G75" s="17" t="s">
        <v>719</v>
      </c>
      <c r="H75" s="14" t="s">
        <v>720</v>
      </c>
      <c r="I75" s="40" t="s">
        <v>720</v>
      </c>
      <c r="J75" s="39"/>
      <c r="K75" s="4" t="s">
        <v>686</v>
      </c>
      <c r="L75" s="4" t="s">
        <v>721</v>
      </c>
      <c r="M75" s="4" t="s">
        <v>722</v>
      </c>
      <c r="N75" s="10" t="str">
        <f t="shared" si="29"/>
        <v>SI</v>
      </c>
      <c r="O75" s="10" t="str">
        <f t="shared" si="30"/>
        <v>vai avanti</v>
      </c>
      <c r="P75" s="10" t="s">
        <v>434</v>
      </c>
      <c r="Q75" s="11">
        <f t="shared" si="26"/>
        <v>10</v>
      </c>
      <c r="R75" s="11">
        <v>4</v>
      </c>
      <c r="S75" s="11">
        <v>6</v>
      </c>
      <c r="T75" s="11">
        <v>7</v>
      </c>
      <c r="U75" s="11">
        <v>1</v>
      </c>
      <c r="V75" s="42">
        <f t="shared" si="31"/>
        <v>11.666666666666666</v>
      </c>
      <c r="W75" s="10" t="str">
        <f t="shared" si="32"/>
        <v>SI</v>
      </c>
      <c r="X75" s="10" t="str">
        <f t="shared" si="33"/>
        <v>Vai avanti</v>
      </c>
      <c r="Y75" s="10" t="s">
        <v>435</v>
      </c>
      <c r="Z75" s="5" t="s">
        <v>67</v>
      </c>
      <c r="AA75" s="5" t="s">
        <v>67</v>
      </c>
      <c r="AB75" s="5" t="s">
        <v>70</v>
      </c>
      <c r="AC75" s="10" t="s">
        <v>443</v>
      </c>
      <c r="AD75" s="10" t="s">
        <v>435</v>
      </c>
      <c r="AE75" s="10" t="s">
        <v>435</v>
      </c>
      <c r="AF75" s="10"/>
      <c r="AG75" s="10"/>
      <c r="AH75" s="10"/>
      <c r="AI75" s="10" t="s">
        <v>435</v>
      </c>
      <c r="AJ75" s="10" t="s">
        <v>435</v>
      </c>
      <c r="AK75" s="10" t="s">
        <v>435</v>
      </c>
      <c r="AL75" s="2" t="s">
        <v>443</v>
      </c>
      <c r="AM75" s="2" t="s">
        <v>443</v>
      </c>
      <c r="AN75" s="2" t="s">
        <v>443</v>
      </c>
      <c r="AO75" s="2" t="s">
        <v>435</v>
      </c>
      <c r="AP75" s="4"/>
      <c r="AQ75" s="4"/>
      <c r="AR75" s="4"/>
      <c r="AS75" s="4"/>
      <c r="AT75" s="4"/>
      <c r="AU75" s="2"/>
      <c r="AV75" s="4" t="s">
        <v>437</v>
      </c>
      <c r="AW75" s="4"/>
      <c r="AX75" s="115" t="s">
        <v>84</v>
      </c>
      <c r="AY75" s="65" t="str">
        <f t="shared" si="34"/>
        <v>5</v>
      </c>
      <c r="AZ75" s="65" t="str">
        <f t="shared" si="35"/>
        <v>2</v>
      </c>
      <c r="BA75" s="65" t="e">
        <f>#VALUE!</f>
        <v>#VALUE!</v>
      </c>
      <c r="BB75" s="65" t="e">
        <f>#VALUE!</f>
        <v>#VALUE!</v>
      </c>
      <c r="BC75" s="65" t="e">
        <f>#VALUE!</f>
        <v>#VALUE!</v>
      </c>
      <c r="BD75" s="66" t="str">
        <f t="shared" si="36"/>
        <v>0</v>
      </c>
      <c r="BE75" s="66" t="str">
        <f t="shared" si="37"/>
        <v>3</v>
      </c>
      <c r="BF75" s="66" t="str">
        <f t="shared" si="37"/>
        <v>3</v>
      </c>
      <c r="BG75" s="66" t="str">
        <f t="shared" si="38"/>
        <v>3</v>
      </c>
      <c r="BH75" s="66" t="str">
        <f t="shared" si="38"/>
        <v>3</v>
      </c>
      <c r="BI75" s="66" t="str">
        <f t="shared" si="39"/>
        <v>4</v>
      </c>
      <c r="BJ75" s="66" t="str">
        <f t="shared" si="40"/>
        <v>0</v>
      </c>
      <c r="BK75" s="66" t="str">
        <f t="shared" si="41"/>
        <v>0</v>
      </c>
      <c r="BL75" s="66" t="str">
        <f t="shared" si="42"/>
        <v>0</v>
      </c>
      <c r="BM75" s="66" t="str">
        <f t="shared" si="43"/>
        <v>4</v>
      </c>
      <c r="BN75" s="66" t="str">
        <f t="shared" si="44"/>
        <v>0</v>
      </c>
      <c r="BO75" s="66" t="str">
        <f t="shared" si="45"/>
        <v>2</v>
      </c>
      <c r="BP75" s="66" t="str">
        <f t="shared" si="46"/>
        <v>0</v>
      </c>
      <c r="BQ75" s="66" t="str">
        <f t="shared" si="47"/>
        <v>7</v>
      </c>
      <c r="BR75" s="67" t="e">
        <f t="shared" si="48"/>
        <v>#VALUE!</v>
      </c>
      <c r="BS75" s="81">
        <f t="shared" si="49"/>
        <v>20000</v>
      </c>
      <c r="BT75" s="83">
        <f t="shared" si="51"/>
        <v>3100</v>
      </c>
      <c r="BU75" s="84">
        <f t="shared" si="50"/>
        <v>16900</v>
      </c>
      <c r="BV75" s="84">
        <f t="shared" si="52"/>
        <v>6760</v>
      </c>
      <c r="BW75" s="84">
        <f t="shared" si="53"/>
        <v>10140</v>
      </c>
      <c r="BX75" s="9" t="s">
        <v>892</v>
      </c>
    </row>
    <row r="76" spans="1:76" s="1" customFormat="1" ht="18" customHeight="1">
      <c r="A76" s="4">
        <v>69</v>
      </c>
      <c r="B76" s="5" t="s">
        <v>69</v>
      </c>
      <c r="C76" s="31" t="s">
        <v>889</v>
      </c>
      <c r="D76" s="32" t="s">
        <v>361</v>
      </c>
      <c r="E76" s="32" t="s">
        <v>208</v>
      </c>
      <c r="F76" s="6" t="s">
        <v>209</v>
      </c>
      <c r="G76" s="17" t="s">
        <v>760</v>
      </c>
      <c r="H76" s="14" t="s">
        <v>761</v>
      </c>
      <c r="I76" s="40" t="s">
        <v>761</v>
      </c>
      <c r="J76" s="39"/>
      <c r="K76" s="4" t="s">
        <v>586</v>
      </c>
      <c r="L76" s="4" t="s">
        <v>762</v>
      </c>
      <c r="M76" s="4" t="s">
        <v>763</v>
      </c>
      <c r="N76" s="10" t="str">
        <f t="shared" si="29"/>
        <v>SI</v>
      </c>
      <c r="O76" s="10" t="str">
        <f t="shared" si="30"/>
        <v>vai avanti</v>
      </c>
      <c r="P76" s="10" t="s">
        <v>434</v>
      </c>
      <c r="Q76" s="11">
        <f t="shared" si="26"/>
        <v>10</v>
      </c>
      <c r="R76" s="11">
        <v>7</v>
      </c>
      <c r="S76" s="11">
        <v>3</v>
      </c>
      <c r="T76" s="11">
        <v>6</v>
      </c>
      <c r="U76" s="11">
        <v>1</v>
      </c>
      <c r="V76" s="42">
        <f t="shared" si="31"/>
        <v>10</v>
      </c>
      <c r="W76" s="10" t="str">
        <f t="shared" si="32"/>
        <v>SI</v>
      </c>
      <c r="X76" s="10" t="str">
        <f t="shared" si="33"/>
        <v>Vai avanti</v>
      </c>
      <c r="Y76" s="10" t="s">
        <v>435</v>
      </c>
      <c r="Z76" s="5" t="s">
        <v>67</v>
      </c>
      <c r="AA76" s="5" t="s">
        <v>64</v>
      </c>
      <c r="AB76" s="5" t="s">
        <v>70</v>
      </c>
      <c r="AC76" s="10" t="s">
        <v>435</v>
      </c>
      <c r="AD76" s="10" t="s">
        <v>435</v>
      </c>
      <c r="AE76" s="10" t="s">
        <v>435</v>
      </c>
      <c r="AF76" s="10"/>
      <c r="AG76" s="10"/>
      <c r="AH76" s="10"/>
      <c r="AI76" s="10" t="s">
        <v>435</v>
      </c>
      <c r="AJ76" s="10" t="s">
        <v>435</v>
      </c>
      <c r="AK76" s="10" t="s">
        <v>443</v>
      </c>
      <c r="AL76" s="2" t="s">
        <v>443</v>
      </c>
      <c r="AM76" s="2" t="s">
        <v>443</v>
      </c>
      <c r="AN76" s="2" t="s">
        <v>443</v>
      </c>
      <c r="AO76" s="2" t="s">
        <v>435</v>
      </c>
      <c r="AP76" s="4"/>
      <c r="AQ76" s="4"/>
      <c r="AR76" s="4"/>
      <c r="AS76" s="4"/>
      <c r="AT76" s="4"/>
      <c r="AU76" s="2"/>
      <c r="AV76" s="4" t="s">
        <v>437</v>
      </c>
      <c r="AW76" s="4"/>
      <c r="AX76" s="115" t="s">
        <v>84</v>
      </c>
      <c r="AY76" s="65" t="str">
        <f t="shared" si="34"/>
        <v>7</v>
      </c>
      <c r="AZ76" s="65" t="str">
        <f t="shared" si="35"/>
        <v>2</v>
      </c>
      <c r="BA76" s="65" t="e">
        <f>#VALUE!</f>
        <v>#VALUE!</v>
      </c>
      <c r="BB76" s="65" t="e">
        <f>#VALUE!</f>
        <v>#VALUE!</v>
      </c>
      <c r="BC76" s="65" t="e">
        <f>#VALUE!</f>
        <v>#VALUE!</v>
      </c>
      <c r="BD76" s="66" t="str">
        <f t="shared" si="36"/>
        <v>2</v>
      </c>
      <c r="BE76" s="66" t="str">
        <f t="shared" si="37"/>
        <v>3</v>
      </c>
      <c r="BF76" s="66" t="str">
        <f t="shared" si="37"/>
        <v>3</v>
      </c>
      <c r="BG76" s="66" t="str">
        <f t="shared" si="38"/>
        <v>3</v>
      </c>
      <c r="BH76" s="66" t="str">
        <f t="shared" si="38"/>
        <v>3</v>
      </c>
      <c r="BI76" s="66" t="str">
        <f t="shared" si="39"/>
        <v>0</v>
      </c>
      <c r="BJ76" s="66" t="str">
        <f t="shared" si="40"/>
        <v>0</v>
      </c>
      <c r="BK76" s="66" t="str">
        <f t="shared" si="41"/>
        <v>0</v>
      </c>
      <c r="BL76" s="66" t="str">
        <f t="shared" si="42"/>
        <v>0</v>
      </c>
      <c r="BM76" s="66" t="str">
        <f t="shared" si="43"/>
        <v>4</v>
      </c>
      <c r="BN76" s="66" t="str">
        <f t="shared" si="44"/>
        <v>0</v>
      </c>
      <c r="BO76" s="66" t="str">
        <f t="shared" si="45"/>
        <v>2</v>
      </c>
      <c r="BP76" s="66" t="str">
        <f t="shared" si="46"/>
        <v>0</v>
      </c>
      <c r="BQ76" s="66" t="str">
        <f t="shared" si="47"/>
        <v>7</v>
      </c>
      <c r="BR76" s="67" t="e">
        <f t="shared" si="48"/>
        <v>#VALUE!</v>
      </c>
      <c r="BS76" s="81">
        <f t="shared" si="49"/>
        <v>16666.666666666668</v>
      </c>
      <c r="BT76" s="83">
        <f t="shared" si="51"/>
        <v>2583.3333333333335</v>
      </c>
      <c r="BU76" s="84">
        <f t="shared" si="50"/>
        <v>14083.333333333334</v>
      </c>
      <c r="BV76" s="84">
        <f t="shared" si="52"/>
        <v>5633.333333333334</v>
      </c>
      <c r="BW76" s="84">
        <f t="shared" si="53"/>
        <v>8450</v>
      </c>
      <c r="BX76" s="9" t="s">
        <v>892</v>
      </c>
    </row>
    <row r="77" spans="1:76" s="1" customFormat="1" ht="18" customHeight="1">
      <c r="A77" s="4">
        <v>70</v>
      </c>
      <c r="B77" s="5" t="s">
        <v>69</v>
      </c>
      <c r="C77" s="31" t="s">
        <v>362</v>
      </c>
      <c r="D77" s="32" t="s">
        <v>363</v>
      </c>
      <c r="E77" s="32" t="s">
        <v>208</v>
      </c>
      <c r="F77" s="6" t="s">
        <v>209</v>
      </c>
      <c r="G77" s="17" t="s">
        <v>723</v>
      </c>
      <c r="H77" s="14" t="s">
        <v>724</v>
      </c>
      <c r="I77" s="40" t="s">
        <v>724</v>
      </c>
      <c r="J77" s="39"/>
      <c r="K77" s="4" t="s">
        <v>469</v>
      </c>
      <c r="L77" s="4" t="s">
        <v>725</v>
      </c>
      <c r="M77" s="4" t="s">
        <v>726</v>
      </c>
      <c r="N77" s="10" t="str">
        <f t="shared" si="29"/>
        <v>SI</v>
      </c>
      <c r="O77" s="10" t="str">
        <f t="shared" si="30"/>
        <v>vai avanti</v>
      </c>
      <c r="P77" s="10" t="s">
        <v>434</v>
      </c>
      <c r="Q77" s="11">
        <f t="shared" si="26"/>
        <v>19</v>
      </c>
      <c r="R77" s="11">
        <v>10</v>
      </c>
      <c r="S77" s="11">
        <v>9</v>
      </c>
      <c r="T77" s="11">
        <v>7</v>
      </c>
      <c r="U77" s="11">
        <v>2</v>
      </c>
      <c r="V77" s="42">
        <f t="shared" si="31"/>
        <v>11.083333333333334</v>
      </c>
      <c r="W77" s="10" t="str">
        <f t="shared" si="32"/>
        <v>SI</v>
      </c>
      <c r="X77" s="10" t="str">
        <f t="shared" si="33"/>
        <v>Vai avanti</v>
      </c>
      <c r="Y77" s="10" t="s">
        <v>443</v>
      </c>
      <c r="Z77" s="5" t="s">
        <v>75</v>
      </c>
      <c r="AA77" s="5" t="s">
        <v>64</v>
      </c>
      <c r="AB77" s="5" t="s">
        <v>70</v>
      </c>
      <c r="AC77" s="10" t="s">
        <v>443</v>
      </c>
      <c r="AD77" s="10" t="s">
        <v>435</v>
      </c>
      <c r="AE77" s="10" t="s">
        <v>435</v>
      </c>
      <c r="AF77" s="10"/>
      <c r="AG77" s="10"/>
      <c r="AH77" s="10"/>
      <c r="AI77" s="10" t="s">
        <v>435</v>
      </c>
      <c r="AJ77" s="10" t="s">
        <v>435</v>
      </c>
      <c r="AK77" s="10" t="s">
        <v>435</v>
      </c>
      <c r="AL77" s="2" t="s">
        <v>443</v>
      </c>
      <c r="AM77" s="2" t="s">
        <v>443</v>
      </c>
      <c r="AN77" s="2" t="s">
        <v>443</v>
      </c>
      <c r="AO77" s="2" t="s">
        <v>435</v>
      </c>
      <c r="AP77" s="4"/>
      <c r="AQ77" s="4"/>
      <c r="AR77" s="4"/>
      <c r="AS77" s="4"/>
      <c r="AT77" s="4"/>
      <c r="AU77" s="2"/>
      <c r="AV77" s="4"/>
      <c r="AW77" s="4" t="s">
        <v>437</v>
      </c>
      <c r="AX77" s="115" t="s">
        <v>84</v>
      </c>
      <c r="AY77" s="65" t="str">
        <f t="shared" si="34"/>
        <v>5</v>
      </c>
      <c r="AZ77" s="65" t="str">
        <f t="shared" si="35"/>
        <v>0</v>
      </c>
      <c r="BA77" s="65" t="e">
        <f>#VALUE!</f>
        <v>#VALUE!</v>
      </c>
      <c r="BB77" s="65" t="e">
        <f>#VALUE!</f>
        <v>#VALUE!</v>
      </c>
      <c r="BC77" s="65" t="e">
        <f>#VALUE!</f>
        <v>#VALUE!</v>
      </c>
      <c r="BD77" s="66" t="str">
        <f t="shared" si="36"/>
        <v>0</v>
      </c>
      <c r="BE77" s="66" t="str">
        <f t="shared" si="37"/>
        <v>3</v>
      </c>
      <c r="BF77" s="66" t="str">
        <f t="shared" si="37"/>
        <v>3</v>
      </c>
      <c r="BG77" s="66" t="str">
        <f t="shared" si="38"/>
        <v>3</v>
      </c>
      <c r="BH77" s="66" t="str">
        <f t="shared" si="38"/>
        <v>3</v>
      </c>
      <c r="BI77" s="66" t="str">
        <f t="shared" si="39"/>
        <v>4</v>
      </c>
      <c r="BJ77" s="66" t="str">
        <f t="shared" si="40"/>
        <v>0</v>
      </c>
      <c r="BK77" s="66" t="str">
        <f t="shared" si="41"/>
        <v>0</v>
      </c>
      <c r="BL77" s="66" t="str">
        <f t="shared" si="42"/>
        <v>0</v>
      </c>
      <c r="BM77" s="66" t="str">
        <f t="shared" si="43"/>
        <v>4</v>
      </c>
      <c r="BN77" s="66" t="str">
        <f t="shared" si="44"/>
        <v>0</v>
      </c>
      <c r="BO77" s="66" t="str">
        <f t="shared" si="45"/>
        <v>0</v>
      </c>
      <c r="BP77" s="66" t="str">
        <f t="shared" si="46"/>
        <v>1</v>
      </c>
      <c r="BQ77" s="66" t="str">
        <f t="shared" si="47"/>
        <v>7</v>
      </c>
      <c r="BR77" s="67" t="e">
        <f t="shared" si="48"/>
        <v>#VALUE!</v>
      </c>
      <c r="BS77" s="81">
        <f t="shared" si="49"/>
        <v>30000</v>
      </c>
      <c r="BT77" s="83">
        <f t="shared" si="51"/>
        <v>4650</v>
      </c>
      <c r="BU77" s="84">
        <f t="shared" si="50"/>
        <v>25350</v>
      </c>
      <c r="BV77" s="84">
        <f t="shared" si="52"/>
        <v>10140</v>
      </c>
      <c r="BW77" s="84">
        <f t="shared" si="53"/>
        <v>15210</v>
      </c>
      <c r="BX77" s="9" t="s">
        <v>892</v>
      </c>
    </row>
    <row r="78" spans="1:76" s="1" customFormat="1" ht="18" customHeight="1">
      <c r="A78" s="4">
        <v>71</v>
      </c>
      <c r="B78" s="5" t="s">
        <v>69</v>
      </c>
      <c r="C78" s="31" t="s">
        <v>364</v>
      </c>
      <c r="D78" s="32" t="s">
        <v>365</v>
      </c>
      <c r="E78" s="32" t="s">
        <v>208</v>
      </c>
      <c r="F78" s="6" t="s">
        <v>209</v>
      </c>
      <c r="G78" s="17" t="s">
        <v>727</v>
      </c>
      <c r="H78" s="14" t="s">
        <v>728</v>
      </c>
      <c r="I78" s="40" t="s">
        <v>728</v>
      </c>
      <c r="J78" s="39"/>
      <c r="K78" s="4" t="s">
        <v>729</v>
      </c>
      <c r="L78" s="4" t="s">
        <v>721</v>
      </c>
      <c r="M78" s="4" t="s">
        <v>730</v>
      </c>
      <c r="N78" s="10" t="str">
        <f t="shared" si="29"/>
        <v>SI</v>
      </c>
      <c r="O78" s="10" t="str">
        <f t="shared" si="30"/>
        <v>vai avanti</v>
      </c>
      <c r="P78" s="10" t="s">
        <v>434</v>
      </c>
      <c r="Q78" s="11">
        <f t="shared" si="26"/>
        <v>14</v>
      </c>
      <c r="R78" s="11">
        <v>8</v>
      </c>
      <c r="S78" s="11">
        <v>6</v>
      </c>
      <c r="T78" s="11">
        <v>5</v>
      </c>
      <c r="U78" s="11">
        <v>1</v>
      </c>
      <c r="V78" s="42">
        <f t="shared" si="31"/>
        <v>11.666666666666666</v>
      </c>
      <c r="W78" s="10" t="str">
        <f t="shared" si="32"/>
        <v>SI</v>
      </c>
      <c r="X78" s="10" t="str">
        <f t="shared" si="33"/>
        <v>Vai avanti</v>
      </c>
      <c r="Y78" s="10" t="s">
        <v>435</v>
      </c>
      <c r="Z78" s="5" t="s">
        <v>67</v>
      </c>
      <c r="AA78" s="5" t="s">
        <v>65</v>
      </c>
      <c r="AB78" s="5" t="s">
        <v>64</v>
      </c>
      <c r="AC78" s="10" t="s">
        <v>443</v>
      </c>
      <c r="AD78" s="10" t="s">
        <v>435</v>
      </c>
      <c r="AE78" s="10" t="s">
        <v>435</v>
      </c>
      <c r="AF78" s="10"/>
      <c r="AG78" s="10"/>
      <c r="AH78" s="10"/>
      <c r="AI78" s="10" t="s">
        <v>443</v>
      </c>
      <c r="AJ78" s="10" t="s">
        <v>435</v>
      </c>
      <c r="AK78" s="10" t="s">
        <v>435</v>
      </c>
      <c r="AL78" s="2" t="s">
        <v>443</v>
      </c>
      <c r="AM78" s="2" t="s">
        <v>443</v>
      </c>
      <c r="AN78" s="2" t="s">
        <v>443</v>
      </c>
      <c r="AO78" s="2" t="s">
        <v>435</v>
      </c>
      <c r="AP78" s="4"/>
      <c r="AQ78" s="4"/>
      <c r="AR78" s="4"/>
      <c r="AS78" s="4"/>
      <c r="AT78" s="4"/>
      <c r="AU78" s="2"/>
      <c r="AV78" s="4"/>
      <c r="AW78" s="4" t="s">
        <v>437</v>
      </c>
      <c r="AX78" s="115" t="s">
        <v>84</v>
      </c>
      <c r="AY78" s="65" t="str">
        <f t="shared" si="34"/>
        <v>5</v>
      </c>
      <c r="AZ78" s="65" t="str">
        <f t="shared" si="35"/>
        <v>2</v>
      </c>
      <c r="BA78" s="65" t="e">
        <f>#VALUE!</f>
        <v>#VALUE!</v>
      </c>
      <c r="BB78" s="65" t="e">
        <f>#VALUE!</f>
        <v>#VALUE!</v>
      </c>
      <c r="BC78" s="65" t="e">
        <f>#VALUE!</f>
        <v>#VALUE!</v>
      </c>
      <c r="BD78" s="66" t="str">
        <f t="shared" si="36"/>
        <v>0</v>
      </c>
      <c r="BE78" s="66" t="str">
        <f t="shared" si="37"/>
        <v>3</v>
      </c>
      <c r="BF78" s="66" t="str">
        <f t="shared" si="37"/>
        <v>3</v>
      </c>
      <c r="BG78" s="66" t="str">
        <f t="shared" si="38"/>
        <v>0</v>
      </c>
      <c r="BH78" s="66" t="str">
        <f t="shared" si="38"/>
        <v>3</v>
      </c>
      <c r="BI78" s="66" t="str">
        <f t="shared" si="39"/>
        <v>4</v>
      </c>
      <c r="BJ78" s="66" t="str">
        <f t="shared" si="40"/>
        <v>0</v>
      </c>
      <c r="BK78" s="66" t="str">
        <f t="shared" si="41"/>
        <v>0</v>
      </c>
      <c r="BL78" s="66" t="str">
        <f t="shared" si="42"/>
        <v>0</v>
      </c>
      <c r="BM78" s="66" t="str">
        <f t="shared" si="43"/>
        <v>4</v>
      </c>
      <c r="BN78" s="66" t="str">
        <f t="shared" si="44"/>
        <v>0</v>
      </c>
      <c r="BO78" s="66" t="str">
        <f t="shared" si="45"/>
        <v>0</v>
      </c>
      <c r="BP78" s="66" t="str">
        <f t="shared" si="46"/>
        <v>1</v>
      </c>
      <c r="BQ78" s="66" t="str">
        <f t="shared" si="47"/>
        <v>7</v>
      </c>
      <c r="BR78" s="67" t="e">
        <f t="shared" si="48"/>
        <v>#VALUE!</v>
      </c>
      <c r="BS78" s="81">
        <f t="shared" si="49"/>
        <v>23333.333333333332</v>
      </c>
      <c r="BT78" s="83">
        <f t="shared" si="51"/>
        <v>3616.666666666666</v>
      </c>
      <c r="BU78" s="84">
        <f t="shared" si="50"/>
        <v>19716.666666666664</v>
      </c>
      <c r="BV78" s="84">
        <f t="shared" si="52"/>
        <v>7886.666666666665</v>
      </c>
      <c r="BW78" s="84">
        <f t="shared" si="53"/>
        <v>11829.999999999998</v>
      </c>
      <c r="BX78" s="9" t="s">
        <v>892</v>
      </c>
    </row>
    <row r="79" spans="1:76" s="1" customFormat="1" ht="18" customHeight="1">
      <c r="A79" s="4">
        <v>72</v>
      </c>
      <c r="B79" s="5" t="s">
        <v>69</v>
      </c>
      <c r="C79" s="31" t="s">
        <v>366</v>
      </c>
      <c r="D79" s="32" t="s">
        <v>367</v>
      </c>
      <c r="E79" s="32" t="s">
        <v>208</v>
      </c>
      <c r="F79" s="6" t="s">
        <v>209</v>
      </c>
      <c r="G79" s="17" t="s">
        <v>731</v>
      </c>
      <c r="H79" s="14" t="s">
        <v>732</v>
      </c>
      <c r="I79" s="40" t="s">
        <v>733</v>
      </c>
      <c r="J79" s="39" t="s">
        <v>734</v>
      </c>
      <c r="K79" s="4" t="s">
        <v>445</v>
      </c>
      <c r="L79" s="4" t="s">
        <v>735</v>
      </c>
      <c r="M79" s="4" t="s">
        <v>736</v>
      </c>
      <c r="N79" s="10" t="str">
        <f t="shared" si="29"/>
        <v>SI</v>
      </c>
      <c r="O79" s="10" t="str">
        <f t="shared" si="30"/>
        <v>vai avanti</v>
      </c>
      <c r="P79" s="10" t="s">
        <v>434</v>
      </c>
      <c r="Q79" s="11">
        <f t="shared" si="26"/>
        <v>16</v>
      </c>
      <c r="R79" s="11">
        <v>8</v>
      </c>
      <c r="S79" s="11">
        <v>8</v>
      </c>
      <c r="T79" s="11">
        <v>6</v>
      </c>
      <c r="U79" s="11">
        <v>2</v>
      </c>
      <c r="V79" s="42">
        <f t="shared" si="31"/>
        <v>8</v>
      </c>
      <c r="W79" s="10" t="str">
        <f t="shared" si="32"/>
        <v>SI</v>
      </c>
      <c r="X79" s="10" t="str">
        <f t="shared" si="33"/>
        <v>Vai avanti</v>
      </c>
      <c r="Y79" s="10" t="s">
        <v>435</v>
      </c>
      <c r="Z79" s="5" t="s">
        <v>75</v>
      </c>
      <c r="AA79" s="5" t="s">
        <v>75</v>
      </c>
      <c r="AB79" s="5" t="s">
        <v>70</v>
      </c>
      <c r="AC79" s="10" t="s">
        <v>443</v>
      </c>
      <c r="AD79" s="10" t="s">
        <v>435</v>
      </c>
      <c r="AE79" s="10" t="s">
        <v>435</v>
      </c>
      <c r="AF79" s="10"/>
      <c r="AG79" s="10"/>
      <c r="AH79" s="10"/>
      <c r="AI79" s="10" t="s">
        <v>435</v>
      </c>
      <c r="AJ79" s="10" t="s">
        <v>435</v>
      </c>
      <c r="AK79" s="10" t="s">
        <v>435</v>
      </c>
      <c r="AL79" s="2" t="s">
        <v>443</v>
      </c>
      <c r="AM79" s="2" t="s">
        <v>443</v>
      </c>
      <c r="AN79" s="2" t="s">
        <v>443</v>
      </c>
      <c r="AO79" s="2" t="s">
        <v>435</v>
      </c>
      <c r="AP79" s="4"/>
      <c r="AQ79" s="4"/>
      <c r="AR79" s="4"/>
      <c r="AS79" s="4"/>
      <c r="AT79" s="4"/>
      <c r="AU79" s="2"/>
      <c r="AV79" s="4"/>
      <c r="AW79" s="4"/>
      <c r="AX79" s="115" t="s">
        <v>84</v>
      </c>
      <c r="AY79" s="65" t="str">
        <f t="shared" si="34"/>
        <v>5</v>
      </c>
      <c r="AZ79" s="65" t="str">
        <f t="shared" si="35"/>
        <v>2</v>
      </c>
      <c r="BA79" s="65" t="e">
        <f>#VALUE!</f>
        <v>#VALUE!</v>
      </c>
      <c r="BB79" s="65" t="e">
        <f>#VALUE!</f>
        <v>#VALUE!</v>
      </c>
      <c r="BC79" s="65" t="e">
        <f>#VALUE!</f>
        <v>#VALUE!</v>
      </c>
      <c r="BD79" s="66" t="str">
        <f t="shared" si="36"/>
        <v>0</v>
      </c>
      <c r="BE79" s="66" t="str">
        <f t="shared" si="37"/>
        <v>3</v>
      </c>
      <c r="BF79" s="66" t="str">
        <f t="shared" si="37"/>
        <v>3</v>
      </c>
      <c r="BG79" s="66" t="str">
        <f t="shared" si="38"/>
        <v>3</v>
      </c>
      <c r="BH79" s="66" t="str">
        <f t="shared" si="38"/>
        <v>3</v>
      </c>
      <c r="BI79" s="66" t="str">
        <f t="shared" si="39"/>
        <v>4</v>
      </c>
      <c r="BJ79" s="66" t="str">
        <f t="shared" si="40"/>
        <v>0</v>
      </c>
      <c r="BK79" s="66" t="str">
        <f t="shared" si="41"/>
        <v>0</v>
      </c>
      <c r="BL79" s="66" t="str">
        <f t="shared" si="42"/>
        <v>0</v>
      </c>
      <c r="BM79" s="66" t="str">
        <f t="shared" si="43"/>
        <v>4</v>
      </c>
      <c r="BN79" s="66" t="str">
        <f t="shared" si="44"/>
        <v>0</v>
      </c>
      <c r="BO79" s="66" t="str">
        <f t="shared" si="45"/>
        <v>0</v>
      </c>
      <c r="BP79" s="66" t="str">
        <f t="shared" si="46"/>
        <v>0</v>
      </c>
      <c r="BQ79" s="66" t="str">
        <f t="shared" si="47"/>
        <v>7</v>
      </c>
      <c r="BR79" s="67" t="e">
        <f t="shared" si="48"/>
        <v>#VALUE!</v>
      </c>
      <c r="BS79" s="81">
        <f t="shared" si="49"/>
        <v>25000</v>
      </c>
      <c r="BT79" s="83">
        <f t="shared" si="51"/>
        <v>3875</v>
      </c>
      <c r="BU79" s="84">
        <f t="shared" si="50"/>
        <v>21125</v>
      </c>
      <c r="BV79" s="84">
        <f t="shared" si="52"/>
        <v>8450</v>
      </c>
      <c r="BW79" s="84">
        <f t="shared" si="53"/>
        <v>12675</v>
      </c>
      <c r="BX79" s="9" t="s">
        <v>892</v>
      </c>
    </row>
    <row r="80" spans="1:76" s="1" customFormat="1" ht="18" customHeight="1">
      <c r="A80" s="4">
        <v>73</v>
      </c>
      <c r="B80" s="5" t="s">
        <v>69</v>
      </c>
      <c r="C80" s="31" t="s">
        <v>368</v>
      </c>
      <c r="D80" s="32" t="s">
        <v>369</v>
      </c>
      <c r="E80" s="32" t="s">
        <v>208</v>
      </c>
      <c r="F80" s="6" t="s">
        <v>209</v>
      </c>
      <c r="G80" s="17" t="s">
        <v>737</v>
      </c>
      <c r="H80" s="14" t="s">
        <v>738</v>
      </c>
      <c r="I80" s="40" t="s">
        <v>738</v>
      </c>
      <c r="J80" s="39" t="s">
        <v>739</v>
      </c>
      <c r="K80" s="4" t="s">
        <v>740</v>
      </c>
      <c r="L80" s="4" t="s">
        <v>741</v>
      </c>
      <c r="M80" s="4" t="s">
        <v>742</v>
      </c>
      <c r="N80" s="10" t="str">
        <f t="shared" si="29"/>
        <v>SI</v>
      </c>
      <c r="O80" s="10" t="str">
        <f t="shared" si="30"/>
        <v>vai avanti</v>
      </c>
      <c r="P80" s="10" t="s">
        <v>434</v>
      </c>
      <c r="Q80" s="11">
        <f t="shared" si="26"/>
        <v>10</v>
      </c>
      <c r="R80" s="11">
        <v>6</v>
      </c>
      <c r="S80" s="11">
        <v>4</v>
      </c>
      <c r="T80" s="11">
        <v>7</v>
      </c>
      <c r="U80" s="11">
        <v>1</v>
      </c>
      <c r="V80" s="42">
        <f t="shared" si="31"/>
        <v>11.666666666666666</v>
      </c>
      <c r="W80" s="10" t="str">
        <f t="shared" si="32"/>
        <v>SI</v>
      </c>
      <c r="X80" s="10" t="str">
        <f t="shared" si="33"/>
        <v>Vai avanti</v>
      </c>
      <c r="Y80" s="10" t="s">
        <v>443</v>
      </c>
      <c r="Z80" s="2" t="s">
        <v>64</v>
      </c>
      <c r="AA80" s="2" t="s">
        <v>64</v>
      </c>
      <c r="AB80" s="2"/>
      <c r="AC80" s="10" t="s">
        <v>443</v>
      </c>
      <c r="AD80" s="10" t="s">
        <v>435</v>
      </c>
      <c r="AE80" s="10" t="s">
        <v>435</v>
      </c>
      <c r="AF80" s="10"/>
      <c r="AG80" s="10"/>
      <c r="AH80" s="10"/>
      <c r="AI80" s="10" t="s">
        <v>435</v>
      </c>
      <c r="AJ80" s="10" t="s">
        <v>435</v>
      </c>
      <c r="AK80" s="10" t="s">
        <v>435</v>
      </c>
      <c r="AL80" s="2" t="s">
        <v>443</v>
      </c>
      <c r="AM80" s="2" t="s">
        <v>443</v>
      </c>
      <c r="AN80" s="2" t="s">
        <v>443</v>
      </c>
      <c r="AO80" s="2" t="s">
        <v>435</v>
      </c>
      <c r="AP80" s="4"/>
      <c r="AQ80" s="4"/>
      <c r="AR80" s="4"/>
      <c r="AS80" s="4"/>
      <c r="AT80" s="4"/>
      <c r="AU80" s="2"/>
      <c r="AV80" s="4"/>
      <c r="AW80" s="4" t="s">
        <v>437</v>
      </c>
      <c r="AX80" s="115" t="s">
        <v>84</v>
      </c>
      <c r="AY80" s="65" t="str">
        <f t="shared" si="34"/>
        <v>5</v>
      </c>
      <c r="AZ80" s="65" t="str">
        <f t="shared" si="35"/>
        <v>0</v>
      </c>
      <c r="BA80" s="65" t="e">
        <f>#VALUE!</f>
        <v>#VALUE!</v>
      </c>
      <c r="BB80" s="65" t="e">
        <f>#VALUE!</f>
        <v>#VALUE!</v>
      </c>
      <c r="BC80" s="65" t="e">
        <f>#VALUE!</f>
        <v>#VALUE!</v>
      </c>
      <c r="BD80" s="66" t="str">
        <f t="shared" si="36"/>
        <v>0</v>
      </c>
      <c r="BE80" s="66" t="str">
        <f t="shared" si="37"/>
        <v>3</v>
      </c>
      <c r="BF80" s="66" t="str">
        <f t="shared" si="37"/>
        <v>3</v>
      </c>
      <c r="BG80" s="66" t="str">
        <f t="shared" si="38"/>
        <v>3</v>
      </c>
      <c r="BH80" s="66" t="str">
        <f t="shared" si="38"/>
        <v>3</v>
      </c>
      <c r="BI80" s="66" t="str">
        <f t="shared" si="39"/>
        <v>4</v>
      </c>
      <c r="BJ80" s="66" t="str">
        <f t="shared" si="40"/>
        <v>0</v>
      </c>
      <c r="BK80" s="66" t="str">
        <f t="shared" si="41"/>
        <v>0</v>
      </c>
      <c r="BL80" s="66" t="str">
        <f t="shared" si="42"/>
        <v>0</v>
      </c>
      <c r="BM80" s="66" t="str">
        <f t="shared" si="43"/>
        <v>4</v>
      </c>
      <c r="BN80" s="66" t="str">
        <f t="shared" si="44"/>
        <v>0</v>
      </c>
      <c r="BO80" s="66" t="str">
        <f t="shared" si="45"/>
        <v>0</v>
      </c>
      <c r="BP80" s="66" t="str">
        <f t="shared" si="46"/>
        <v>1</v>
      </c>
      <c r="BQ80" s="66" t="str">
        <f t="shared" si="47"/>
        <v>7</v>
      </c>
      <c r="BR80" s="67" t="e">
        <f t="shared" si="48"/>
        <v>#VALUE!</v>
      </c>
      <c r="BS80" s="81">
        <f t="shared" si="49"/>
        <v>20000</v>
      </c>
      <c r="BT80" s="83">
        <f t="shared" si="51"/>
        <v>3100</v>
      </c>
      <c r="BU80" s="84">
        <f t="shared" si="50"/>
        <v>16900</v>
      </c>
      <c r="BV80" s="84">
        <f t="shared" si="52"/>
        <v>6760</v>
      </c>
      <c r="BW80" s="84">
        <f t="shared" si="53"/>
        <v>10140</v>
      </c>
      <c r="BX80" s="9" t="s">
        <v>892</v>
      </c>
    </row>
    <row r="81" spans="1:76" s="1" customFormat="1" ht="18" customHeight="1">
      <c r="A81" s="4">
        <v>74</v>
      </c>
      <c r="B81" s="5" t="s">
        <v>69</v>
      </c>
      <c r="C81" s="31" t="s">
        <v>370</v>
      </c>
      <c r="D81" s="32" t="s">
        <v>371</v>
      </c>
      <c r="E81" s="32" t="s">
        <v>208</v>
      </c>
      <c r="F81" s="6" t="s">
        <v>209</v>
      </c>
      <c r="G81" s="17" t="s">
        <v>743</v>
      </c>
      <c r="H81" s="14" t="s">
        <v>744</v>
      </c>
      <c r="I81" s="40" t="s">
        <v>744</v>
      </c>
      <c r="J81" s="39"/>
      <c r="K81" s="4" t="s">
        <v>745</v>
      </c>
      <c r="L81" s="4" t="s">
        <v>717</v>
      </c>
      <c r="M81" s="4" t="s">
        <v>746</v>
      </c>
      <c r="N81" s="10" t="str">
        <f t="shared" si="29"/>
        <v>SI</v>
      </c>
      <c r="O81" s="10" t="str">
        <f t="shared" si="30"/>
        <v>vai avanti</v>
      </c>
      <c r="P81" s="10" t="s">
        <v>434</v>
      </c>
      <c r="Q81" s="11">
        <f t="shared" si="26"/>
        <v>10</v>
      </c>
      <c r="R81" s="11">
        <v>4</v>
      </c>
      <c r="S81" s="11">
        <v>6</v>
      </c>
      <c r="T81" s="11">
        <v>6</v>
      </c>
      <c r="U81" s="11">
        <v>1</v>
      </c>
      <c r="V81" s="42">
        <f t="shared" si="31"/>
        <v>10</v>
      </c>
      <c r="W81" s="10" t="str">
        <f t="shared" si="32"/>
        <v>SI</v>
      </c>
      <c r="X81" s="10" t="str">
        <f t="shared" si="33"/>
        <v>Vai avanti</v>
      </c>
      <c r="Y81" s="10" t="s">
        <v>443</v>
      </c>
      <c r="Z81" s="2" t="s">
        <v>67</v>
      </c>
      <c r="AA81" s="2" t="s">
        <v>68</v>
      </c>
      <c r="AB81" s="2" t="s">
        <v>64</v>
      </c>
      <c r="AC81" s="10" t="s">
        <v>443</v>
      </c>
      <c r="AD81" s="10" t="s">
        <v>435</v>
      </c>
      <c r="AE81" s="10" t="s">
        <v>435</v>
      </c>
      <c r="AF81" s="10"/>
      <c r="AG81" s="10"/>
      <c r="AH81" s="10"/>
      <c r="AI81" s="10" t="s">
        <v>435</v>
      </c>
      <c r="AJ81" s="10" t="s">
        <v>435</v>
      </c>
      <c r="AK81" s="10" t="s">
        <v>435</v>
      </c>
      <c r="AL81" s="2" t="s">
        <v>443</v>
      </c>
      <c r="AM81" s="2" t="s">
        <v>435</v>
      </c>
      <c r="AN81" s="2" t="s">
        <v>443</v>
      </c>
      <c r="AO81" s="2" t="s">
        <v>443</v>
      </c>
      <c r="AP81" s="4"/>
      <c r="AQ81" s="4"/>
      <c r="AR81" s="4"/>
      <c r="AS81" s="4"/>
      <c r="AT81" s="4"/>
      <c r="AU81" s="2" t="s">
        <v>437</v>
      </c>
      <c r="AV81" s="4"/>
      <c r="AW81" s="4"/>
      <c r="AX81" s="115" t="s">
        <v>84</v>
      </c>
      <c r="AY81" s="65" t="str">
        <f t="shared" si="34"/>
        <v>7</v>
      </c>
      <c r="AZ81" s="65" t="str">
        <f t="shared" si="35"/>
        <v>0</v>
      </c>
      <c r="BA81" s="65" t="e">
        <f>#VALUE!</f>
        <v>#VALUE!</v>
      </c>
      <c r="BB81" s="65" t="e">
        <f>#VALUE!</f>
        <v>#VALUE!</v>
      </c>
      <c r="BC81" s="65" t="e">
        <f>#VALUE!</f>
        <v>#VALUE!</v>
      </c>
      <c r="BD81" s="66" t="str">
        <f t="shared" si="36"/>
        <v>0</v>
      </c>
      <c r="BE81" s="66" t="str">
        <f t="shared" si="37"/>
        <v>3</v>
      </c>
      <c r="BF81" s="66" t="str">
        <f t="shared" si="37"/>
        <v>3</v>
      </c>
      <c r="BG81" s="66" t="str">
        <f t="shared" si="38"/>
        <v>3</v>
      </c>
      <c r="BH81" s="66" t="str">
        <f t="shared" si="38"/>
        <v>3</v>
      </c>
      <c r="BI81" s="66" t="str">
        <f t="shared" si="39"/>
        <v>4</v>
      </c>
      <c r="BJ81" s="66" t="str">
        <f t="shared" si="40"/>
        <v>0</v>
      </c>
      <c r="BK81" s="66" t="str">
        <f t="shared" si="41"/>
        <v>2</v>
      </c>
      <c r="BL81" s="66" t="str">
        <f t="shared" si="42"/>
        <v>0</v>
      </c>
      <c r="BM81" s="66" t="str">
        <f t="shared" si="43"/>
        <v>0</v>
      </c>
      <c r="BN81" s="66" t="str">
        <f t="shared" si="44"/>
        <v>3</v>
      </c>
      <c r="BO81" s="66" t="str">
        <f t="shared" si="45"/>
        <v>0</v>
      </c>
      <c r="BP81" s="66" t="str">
        <f t="shared" si="46"/>
        <v>0</v>
      </c>
      <c r="BQ81" s="66" t="str">
        <f t="shared" si="47"/>
        <v>7</v>
      </c>
      <c r="BR81" s="67" t="e">
        <f t="shared" si="48"/>
        <v>#VALUE!</v>
      </c>
      <c r="BS81" s="81">
        <f t="shared" si="49"/>
        <v>16666.666666666668</v>
      </c>
      <c r="BT81" s="83">
        <f t="shared" si="51"/>
        <v>2583.3333333333335</v>
      </c>
      <c r="BU81" s="84">
        <f t="shared" si="50"/>
        <v>14083.333333333334</v>
      </c>
      <c r="BV81" s="84">
        <f t="shared" si="52"/>
        <v>5633.333333333334</v>
      </c>
      <c r="BW81" s="84">
        <f t="shared" si="53"/>
        <v>8450</v>
      </c>
      <c r="BX81" s="9" t="s">
        <v>892</v>
      </c>
    </row>
    <row r="82" spans="1:76" s="1" customFormat="1" ht="18" customHeight="1">
      <c r="A82" s="4">
        <v>75</v>
      </c>
      <c r="B82" s="5" t="s">
        <v>406</v>
      </c>
      <c r="C82" s="31" t="s">
        <v>680</v>
      </c>
      <c r="D82" s="32" t="s">
        <v>210</v>
      </c>
      <c r="E82" s="32" t="s">
        <v>208</v>
      </c>
      <c r="F82" s="6" t="s">
        <v>209</v>
      </c>
      <c r="G82" s="17" t="s">
        <v>681</v>
      </c>
      <c r="H82" s="12" t="s">
        <v>211</v>
      </c>
      <c r="I82" s="33" t="s">
        <v>212</v>
      </c>
      <c r="J82" s="39"/>
      <c r="K82" s="4" t="s">
        <v>682</v>
      </c>
      <c r="L82" s="4" t="s">
        <v>683</v>
      </c>
      <c r="M82" s="4" t="s">
        <v>684</v>
      </c>
      <c r="N82" s="10" t="str">
        <f t="shared" si="29"/>
        <v>SI</v>
      </c>
      <c r="O82" s="10" t="str">
        <f t="shared" si="30"/>
        <v>vai avanti</v>
      </c>
      <c r="P82" s="10" t="s">
        <v>434</v>
      </c>
      <c r="Q82" s="11">
        <f t="shared" si="26"/>
        <v>22</v>
      </c>
      <c r="R82" s="11">
        <v>11</v>
      </c>
      <c r="S82" s="11">
        <v>11</v>
      </c>
      <c r="T82" s="11">
        <v>5</v>
      </c>
      <c r="U82" s="11">
        <v>2</v>
      </c>
      <c r="V82" s="42">
        <f t="shared" si="31"/>
        <v>9.166666666666666</v>
      </c>
      <c r="W82" s="10" t="str">
        <f t="shared" si="32"/>
        <v>SI</v>
      </c>
      <c r="X82" s="10" t="str">
        <f t="shared" si="33"/>
        <v>Vai avanti</v>
      </c>
      <c r="Y82" s="10" t="s">
        <v>443</v>
      </c>
      <c r="Z82" s="5" t="s">
        <v>68</v>
      </c>
      <c r="AA82" s="5" t="s">
        <v>70</v>
      </c>
      <c r="AB82" s="5"/>
      <c r="AC82" s="10" t="s">
        <v>443</v>
      </c>
      <c r="AD82" s="10" t="s">
        <v>443</v>
      </c>
      <c r="AE82" s="10" t="s">
        <v>435</v>
      </c>
      <c r="AF82" s="10"/>
      <c r="AG82" s="10"/>
      <c r="AH82" s="10"/>
      <c r="AI82" s="10" t="s">
        <v>435</v>
      </c>
      <c r="AJ82" s="10" t="s">
        <v>435</v>
      </c>
      <c r="AK82" s="10" t="s">
        <v>435</v>
      </c>
      <c r="AL82" s="2" t="s">
        <v>443</v>
      </c>
      <c r="AM82" s="2" t="s">
        <v>435</v>
      </c>
      <c r="AN82" s="2" t="s">
        <v>443</v>
      </c>
      <c r="AO82" s="2" t="s">
        <v>443</v>
      </c>
      <c r="AP82" s="4"/>
      <c r="AQ82" s="4"/>
      <c r="AR82" s="4"/>
      <c r="AS82" s="4"/>
      <c r="AT82" s="4"/>
      <c r="AU82" s="2"/>
      <c r="AV82" s="4" t="s">
        <v>437</v>
      </c>
      <c r="AW82" s="4"/>
      <c r="AX82" s="115" t="s">
        <v>84</v>
      </c>
      <c r="AY82" s="65" t="str">
        <f t="shared" si="34"/>
        <v>5</v>
      </c>
      <c r="AZ82" s="65" t="str">
        <f t="shared" si="35"/>
        <v>0</v>
      </c>
      <c r="BA82" s="65" t="e">
        <f>#VALUE!</f>
        <v>#VALUE!</v>
      </c>
      <c r="BB82" s="65" t="e">
        <f>#VALUE!</f>
        <v>#VALUE!</v>
      </c>
      <c r="BC82" s="65" t="e">
        <f>#VALUE!</f>
        <v>#VALUE!</v>
      </c>
      <c r="BD82" s="66" t="str">
        <f t="shared" si="36"/>
        <v>0</v>
      </c>
      <c r="BE82" s="66" t="str">
        <f t="shared" si="37"/>
        <v>0</v>
      </c>
      <c r="BF82" s="66" t="str">
        <f t="shared" si="37"/>
        <v>3</v>
      </c>
      <c r="BG82" s="66" t="str">
        <f t="shared" si="38"/>
        <v>3</v>
      </c>
      <c r="BH82" s="66" t="str">
        <f t="shared" si="38"/>
        <v>3</v>
      </c>
      <c r="BI82" s="66" t="str">
        <f t="shared" si="39"/>
        <v>4</v>
      </c>
      <c r="BJ82" s="66" t="str">
        <f t="shared" si="40"/>
        <v>0</v>
      </c>
      <c r="BK82" s="66" t="str">
        <f t="shared" si="41"/>
        <v>2</v>
      </c>
      <c r="BL82" s="66" t="str">
        <f t="shared" si="42"/>
        <v>0</v>
      </c>
      <c r="BM82" s="66" t="str">
        <f t="shared" si="43"/>
        <v>0</v>
      </c>
      <c r="BN82" s="66" t="str">
        <f t="shared" si="44"/>
        <v>0</v>
      </c>
      <c r="BO82" s="66" t="str">
        <f t="shared" si="45"/>
        <v>2</v>
      </c>
      <c r="BP82" s="66" t="str">
        <f t="shared" si="46"/>
        <v>0</v>
      </c>
      <c r="BQ82" s="66" t="str">
        <f t="shared" si="47"/>
        <v>7</v>
      </c>
      <c r="BR82" s="67" t="e">
        <f t="shared" si="48"/>
        <v>#VALUE!</v>
      </c>
      <c r="BS82" s="81">
        <f t="shared" si="49"/>
        <v>25000</v>
      </c>
      <c r="BT82" s="83">
        <f t="shared" si="51"/>
        <v>3875</v>
      </c>
      <c r="BU82" s="84">
        <f t="shared" si="50"/>
        <v>21125</v>
      </c>
      <c r="BV82" s="84">
        <f t="shared" si="52"/>
        <v>8450</v>
      </c>
      <c r="BW82" s="84">
        <f t="shared" si="53"/>
        <v>12675</v>
      </c>
      <c r="BX82" s="9" t="s">
        <v>892</v>
      </c>
    </row>
    <row r="83" spans="1:76" s="1" customFormat="1" ht="18" customHeight="1">
      <c r="A83" s="4">
        <v>76</v>
      </c>
      <c r="B83" s="5" t="s">
        <v>406</v>
      </c>
      <c r="C83" s="31" t="s">
        <v>213</v>
      </c>
      <c r="D83" s="32" t="s">
        <v>214</v>
      </c>
      <c r="E83" s="32" t="s">
        <v>215</v>
      </c>
      <c r="F83" s="6" t="s">
        <v>209</v>
      </c>
      <c r="G83" s="16" t="s">
        <v>216</v>
      </c>
      <c r="H83" s="12" t="s">
        <v>217</v>
      </c>
      <c r="I83" s="33" t="s">
        <v>218</v>
      </c>
      <c r="J83" s="39"/>
      <c r="K83" s="4" t="s">
        <v>540</v>
      </c>
      <c r="L83" s="4" t="s">
        <v>700</v>
      </c>
      <c r="M83" s="4" t="s">
        <v>701</v>
      </c>
      <c r="N83" s="10" t="str">
        <f t="shared" si="29"/>
        <v>SI</v>
      </c>
      <c r="O83" s="10" t="str">
        <f t="shared" si="30"/>
        <v>vai avanti</v>
      </c>
      <c r="P83" s="10" t="s">
        <v>434</v>
      </c>
      <c r="Q83" s="11">
        <f t="shared" si="26"/>
        <v>20</v>
      </c>
      <c r="R83" s="11">
        <v>10</v>
      </c>
      <c r="S83" s="11">
        <v>10</v>
      </c>
      <c r="T83" s="11">
        <v>6</v>
      </c>
      <c r="U83" s="11">
        <v>2</v>
      </c>
      <c r="V83" s="42">
        <f t="shared" si="31"/>
        <v>10</v>
      </c>
      <c r="W83" s="10" t="str">
        <f t="shared" si="32"/>
        <v>SI</v>
      </c>
      <c r="X83" s="10" t="str">
        <f t="shared" si="33"/>
        <v>Vai avanti</v>
      </c>
      <c r="Y83" s="10" t="s">
        <v>443</v>
      </c>
      <c r="Z83" s="5" t="s">
        <v>74</v>
      </c>
      <c r="AA83" s="5" t="s">
        <v>74</v>
      </c>
      <c r="AB83" s="5"/>
      <c r="AC83" s="10" t="s">
        <v>443</v>
      </c>
      <c r="AD83" s="10" t="s">
        <v>443</v>
      </c>
      <c r="AE83" s="10" t="s">
        <v>435</v>
      </c>
      <c r="AF83" s="10"/>
      <c r="AG83" s="10"/>
      <c r="AH83" s="10"/>
      <c r="AI83" s="10" t="s">
        <v>435</v>
      </c>
      <c r="AJ83" s="10" t="s">
        <v>435</v>
      </c>
      <c r="AK83" s="10" t="s">
        <v>435</v>
      </c>
      <c r="AL83" s="2"/>
      <c r="AM83" s="2" t="s">
        <v>443</v>
      </c>
      <c r="AN83" s="2" t="s">
        <v>435</v>
      </c>
      <c r="AO83" s="2" t="s">
        <v>443</v>
      </c>
      <c r="AP83" s="4"/>
      <c r="AQ83" s="4"/>
      <c r="AR83" s="4"/>
      <c r="AS83" s="4"/>
      <c r="AT83" s="4"/>
      <c r="AU83" s="2" t="s">
        <v>437</v>
      </c>
      <c r="AV83" s="10"/>
      <c r="AW83" s="4"/>
      <c r="AX83" s="115" t="s">
        <v>84</v>
      </c>
      <c r="AY83" s="65" t="str">
        <f t="shared" si="34"/>
        <v>7</v>
      </c>
      <c r="AZ83" s="65" t="str">
        <f t="shared" si="35"/>
        <v>0</v>
      </c>
      <c r="BA83" s="65" t="e">
        <f>#VALUE!</f>
        <v>#VALUE!</v>
      </c>
      <c r="BB83" s="65" t="e">
        <f>#VALUE!</f>
        <v>#VALUE!</v>
      </c>
      <c r="BC83" s="65" t="e">
        <f>#VALUE!</f>
        <v>#VALUE!</v>
      </c>
      <c r="BD83" s="66" t="str">
        <f t="shared" si="36"/>
        <v>0</v>
      </c>
      <c r="BE83" s="66" t="str">
        <f t="shared" si="37"/>
        <v>0</v>
      </c>
      <c r="BF83" s="66" t="str">
        <f t="shared" si="37"/>
        <v>3</v>
      </c>
      <c r="BG83" s="66" t="str">
        <f t="shared" si="38"/>
        <v>3</v>
      </c>
      <c r="BH83" s="66" t="str">
        <f t="shared" si="38"/>
        <v>3</v>
      </c>
      <c r="BI83" s="66" t="str">
        <f t="shared" si="39"/>
        <v>4</v>
      </c>
      <c r="BJ83" s="66" t="str">
        <f t="shared" si="40"/>
        <v>0</v>
      </c>
      <c r="BK83" s="66" t="str">
        <f t="shared" si="41"/>
        <v>0</v>
      </c>
      <c r="BL83" s="66" t="str">
        <f t="shared" si="42"/>
        <v>3</v>
      </c>
      <c r="BM83" s="66" t="str">
        <f t="shared" si="43"/>
        <v>0</v>
      </c>
      <c r="BN83" s="66" t="str">
        <f t="shared" si="44"/>
        <v>3</v>
      </c>
      <c r="BO83" s="66" t="str">
        <f t="shared" si="45"/>
        <v>0</v>
      </c>
      <c r="BP83" s="66" t="str">
        <f t="shared" si="46"/>
        <v>0</v>
      </c>
      <c r="BQ83" s="66" t="str">
        <f t="shared" si="47"/>
        <v>7</v>
      </c>
      <c r="BR83" s="67" t="e">
        <f t="shared" si="48"/>
        <v>#VALUE!</v>
      </c>
      <c r="BS83" s="81">
        <f t="shared" si="49"/>
        <v>25000</v>
      </c>
      <c r="BT83" s="83">
        <f t="shared" si="51"/>
        <v>3875</v>
      </c>
      <c r="BU83" s="84">
        <f t="shared" si="50"/>
        <v>21125</v>
      </c>
      <c r="BV83" s="84">
        <f t="shared" si="52"/>
        <v>8450</v>
      </c>
      <c r="BW83" s="84">
        <f t="shared" si="53"/>
        <v>12675</v>
      </c>
      <c r="BX83" s="9" t="s">
        <v>899</v>
      </c>
    </row>
    <row r="84" spans="1:76" s="1" customFormat="1" ht="18" customHeight="1">
      <c r="A84" s="18">
        <v>1</v>
      </c>
      <c r="B84" s="19" t="s">
        <v>69</v>
      </c>
      <c r="C84" s="38" t="s">
        <v>863</v>
      </c>
      <c r="D84" s="118" t="s">
        <v>884</v>
      </c>
      <c r="E84" s="118" t="s">
        <v>208</v>
      </c>
      <c r="F84" s="119" t="s">
        <v>209</v>
      </c>
      <c r="G84" s="126" t="s">
        <v>864</v>
      </c>
      <c r="H84" s="121" t="s">
        <v>865</v>
      </c>
      <c r="I84" s="122" t="s">
        <v>865</v>
      </c>
      <c r="J84" s="38"/>
      <c r="K84" s="18" t="s">
        <v>862</v>
      </c>
      <c r="L84" s="18" t="s">
        <v>208</v>
      </c>
      <c r="M84" s="18" t="s">
        <v>866</v>
      </c>
      <c r="N84" s="20" t="str">
        <f t="shared" si="29"/>
        <v>SI</v>
      </c>
      <c r="O84" s="20" t="str">
        <f t="shared" si="30"/>
        <v>vai avanti</v>
      </c>
      <c r="P84" s="120" t="s">
        <v>435</v>
      </c>
      <c r="Q84" s="21">
        <v>10</v>
      </c>
      <c r="R84" s="21">
        <v>6</v>
      </c>
      <c r="S84" s="21">
        <v>4</v>
      </c>
      <c r="T84" s="21">
        <v>8</v>
      </c>
      <c r="U84" s="21">
        <v>1.5</v>
      </c>
      <c r="V84" s="22">
        <f t="shared" si="31"/>
        <v>8.88888888888889</v>
      </c>
      <c r="W84" s="20" t="str">
        <f t="shared" si="32"/>
        <v>SI</v>
      </c>
      <c r="X84" s="20" t="str">
        <f t="shared" si="33"/>
        <v>Vai avanti</v>
      </c>
      <c r="Y84" s="120" t="s">
        <v>435</v>
      </c>
      <c r="Z84" s="19" t="s">
        <v>76</v>
      </c>
      <c r="AA84" s="19" t="s">
        <v>66</v>
      </c>
      <c r="AB84" s="19" t="s">
        <v>69</v>
      </c>
      <c r="AC84" s="18" t="s">
        <v>443</v>
      </c>
      <c r="AD84" s="18" t="s">
        <v>435</v>
      </c>
      <c r="AE84" s="18" t="s">
        <v>435</v>
      </c>
      <c r="AF84" s="18"/>
      <c r="AG84" s="18"/>
      <c r="AH84" s="18"/>
      <c r="AI84" s="18" t="s">
        <v>435</v>
      </c>
      <c r="AJ84" s="18" t="s">
        <v>435</v>
      </c>
      <c r="AK84" s="18" t="s">
        <v>435</v>
      </c>
      <c r="AL84" s="23" t="s">
        <v>443</v>
      </c>
      <c r="AM84" s="23" t="s">
        <v>443</v>
      </c>
      <c r="AN84" s="23" t="s">
        <v>443</v>
      </c>
      <c r="AO84" s="23" t="s">
        <v>435</v>
      </c>
      <c r="AP84" s="18"/>
      <c r="AQ84" s="18"/>
      <c r="AR84" s="18"/>
      <c r="AS84" s="18"/>
      <c r="AT84" s="18"/>
      <c r="AU84" s="18"/>
      <c r="AV84" s="18"/>
      <c r="AW84" s="18" t="s">
        <v>437</v>
      </c>
      <c r="AX84" s="18" t="s">
        <v>817</v>
      </c>
      <c r="AY84" s="24" t="str">
        <f t="shared" si="34"/>
        <v>5</v>
      </c>
      <c r="AZ84" s="24" t="str">
        <f t="shared" si="35"/>
        <v>2</v>
      </c>
      <c r="BA84" s="24" t="e">
        <f>#VALUE!</f>
        <v>#VALUE!</v>
      </c>
      <c r="BB84" s="24" t="e">
        <f>#VALUE!</f>
        <v>#VALUE!</v>
      </c>
      <c r="BC84" s="24" t="e">
        <f>#VALUE!</f>
        <v>#VALUE!</v>
      </c>
      <c r="BD84" s="25" t="str">
        <f t="shared" si="36"/>
        <v>0</v>
      </c>
      <c r="BE84" s="25" t="str">
        <f t="shared" si="37"/>
        <v>3</v>
      </c>
      <c r="BF84" s="25" t="str">
        <f t="shared" si="37"/>
        <v>3</v>
      </c>
      <c r="BG84" s="25" t="str">
        <f t="shared" si="38"/>
        <v>3</v>
      </c>
      <c r="BH84" s="25" t="str">
        <f t="shared" si="38"/>
        <v>3</v>
      </c>
      <c r="BI84" s="25" t="str">
        <f t="shared" si="39"/>
        <v>4</v>
      </c>
      <c r="BJ84" s="25" t="str">
        <f t="shared" si="40"/>
        <v>0</v>
      </c>
      <c r="BK84" s="25" t="str">
        <f t="shared" si="41"/>
        <v>0</v>
      </c>
      <c r="BL84" s="25" t="str">
        <f t="shared" si="42"/>
        <v>0</v>
      </c>
      <c r="BM84" s="25" t="str">
        <f t="shared" si="43"/>
        <v>4</v>
      </c>
      <c r="BN84" s="25" t="str">
        <f t="shared" si="44"/>
        <v>0</v>
      </c>
      <c r="BO84" s="25" t="str">
        <f t="shared" si="45"/>
        <v>0</v>
      </c>
      <c r="BP84" s="25" t="str">
        <f t="shared" si="46"/>
        <v>1</v>
      </c>
      <c r="BQ84" s="25" t="str">
        <f t="shared" si="47"/>
        <v>10</v>
      </c>
      <c r="BR84" s="26" t="e">
        <f t="shared" si="48"/>
        <v>#VALUE!</v>
      </c>
      <c r="BS84" s="123">
        <f t="shared" si="49"/>
        <v>20000</v>
      </c>
      <c r="BT84" s="124">
        <f>BS84*15.5/100</f>
        <v>3100</v>
      </c>
      <c r="BU84" s="125">
        <f t="shared" si="50"/>
        <v>16900</v>
      </c>
      <c r="BV84" s="125">
        <f>BU84*40/100</f>
        <v>6760</v>
      </c>
      <c r="BW84" s="125">
        <f>BU84*60/100</f>
        <v>10140</v>
      </c>
      <c r="BX84" s="18" t="s">
        <v>922</v>
      </c>
    </row>
    <row r="85" spans="1:76" s="1" customFormat="1" ht="18" customHeight="1">
      <c r="A85" s="18">
        <v>2</v>
      </c>
      <c r="B85" s="19" t="s">
        <v>69</v>
      </c>
      <c r="C85" s="38" t="s">
        <v>867</v>
      </c>
      <c r="D85" s="118" t="s">
        <v>868</v>
      </c>
      <c r="E85" s="118" t="s">
        <v>869</v>
      </c>
      <c r="F85" s="119" t="s">
        <v>209</v>
      </c>
      <c r="G85" s="126" t="s">
        <v>870</v>
      </c>
      <c r="H85" s="121" t="s">
        <v>871</v>
      </c>
      <c r="I85" s="122" t="s">
        <v>871</v>
      </c>
      <c r="J85" s="38"/>
      <c r="K85" s="18" t="s">
        <v>464</v>
      </c>
      <c r="L85" s="18" t="s">
        <v>861</v>
      </c>
      <c r="M85" s="18" t="s">
        <v>872</v>
      </c>
      <c r="N85" s="20" t="str">
        <f t="shared" si="29"/>
        <v>SI</v>
      </c>
      <c r="O85" s="20" t="str">
        <f t="shared" si="30"/>
        <v>vai avanti</v>
      </c>
      <c r="P85" s="120" t="s">
        <v>435</v>
      </c>
      <c r="Q85" s="21">
        <v>15</v>
      </c>
      <c r="R85" s="21">
        <v>7</v>
      </c>
      <c r="S85" s="21">
        <v>8</v>
      </c>
      <c r="T85" s="21">
        <v>6</v>
      </c>
      <c r="U85" s="21">
        <v>1.5</v>
      </c>
      <c r="V85" s="22">
        <f t="shared" si="31"/>
        <v>10</v>
      </c>
      <c r="W85" s="20" t="str">
        <f t="shared" si="32"/>
        <v>SI</v>
      </c>
      <c r="X85" s="20" t="str">
        <f t="shared" si="33"/>
        <v>Vai avanti</v>
      </c>
      <c r="Y85" s="120" t="s">
        <v>435</v>
      </c>
      <c r="Z85" s="19" t="s">
        <v>76</v>
      </c>
      <c r="AA85" s="19" t="s">
        <v>76</v>
      </c>
      <c r="AB85" s="19" t="s">
        <v>64</v>
      </c>
      <c r="AC85" s="18" t="s">
        <v>443</v>
      </c>
      <c r="AD85" s="18" t="s">
        <v>435</v>
      </c>
      <c r="AE85" s="18" t="s">
        <v>435</v>
      </c>
      <c r="AF85" s="18"/>
      <c r="AG85" s="18"/>
      <c r="AH85" s="18"/>
      <c r="AI85" s="18" t="s">
        <v>435</v>
      </c>
      <c r="AJ85" s="18" t="s">
        <v>435</v>
      </c>
      <c r="AK85" s="18" t="s">
        <v>435</v>
      </c>
      <c r="AL85" s="23" t="s">
        <v>443</v>
      </c>
      <c r="AM85" s="23" t="s">
        <v>443</v>
      </c>
      <c r="AN85" s="23" t="s">
        <v>443</v>
      </c>
      <c r="AO85" s="23" t="s">
        <v>435</v>
      </c>
      <c r="AP85" s="18"/>
      <c r="AQ85" s="18"/>
      <c r="AR85" s="18"/>
      <c r="AS85" s="18"/>
      <c r="AT85" s="18"/>
      <c r="AU85" s="18"/>
      <c r="AV85" s="27" t="s">
        <v>437</v>
      </c>
      <c r="AW85" s="18"/>
      <c r="AX85" s="18" t="s">
        <v>817</v>
      </c>
      <c r="AY85" s="24" t="str">
        <f t="shared" si="34"/>
        <v>7</v>
      </c>
      <c r="AZ85" s="24" t="str">
        <f t="shared" si="35"/>
        <v>2</v>
      </c>
      <c r="BA85" s="24" t="e">
        <f>#VALUE!</f>
        <v>#VALUE!</v>
      </c>
      <c r="BB85" s="24" t="e">
        <f>#VALUE!</f>
        <v>#VALUE!</v>
      </c>
      <c r="BC85" s="24" t="e">
        <f>#VALUE!</f>
        <v>#VALUE!</v>
      </c>
      <c r="BD85" s="25" t="str">
        <f t="shared" si="36"/>
        <v>0</v>
      </c>
      <c r="BE85" s="25" t="str">
        <f t="shared" si="37"/>
        <v>3</v>
      </c>
      <c r="BF85" s="25" t="str">
        <f t="shared" si="37"/>
        <v>3</v>
      </c>
      <c r="BG85" s="25" t="str">
        <f t="shared" si="38"/>
        <v>3</v>
      </c>
      <c r="BH85" s="25" t="str">
        <f t="shared" si="38"/>
        <v>3</v>
      </c>
      <c r="BI85" s="25" t="str">
        <f t="shared" si="39"/>
        <v>4</v>
      </c>
      <c r="BJ85" s="25" t="str">
        <f t="shared" si="40"/>
        <v>0</v>
      </c>
      <c r="BK85" s="25" t="str">
        <f t="shared" si="41"/>
        <v>0</v>
      </c>
      <c r="BL85" s="25" t="str">
        <f t="shared" si="42"/>
        <v>0</v>
      </c>
      <c r="BM85" s="25" t="str">
        <f t="shared" si="43"/>
        <v>4</v>
      </c>
      <c r="BN85" s="25" t="str">
        <f t="shared" si="44"/>
        <v>0</v>
      </c>
      <c r="BO85" s="25" t="str">
        <f t="shared" si="45"/>
        <v>2</v>
      </c>
      <c r="BP85" s="25" t="str">
        <f t="shared" si="46"/>
        <v>0</v>
      </c>
      <c r="BQ85" s="25" t="str">
        <f t="shared" si="47"/>
        <v>10</v>
      </c>
      <c r="BR85" s="26" t="e">
        <f t="shared" si="48"/>
        <v>#VALUE!</v>
      </c>
      <c r="BS85" s="123">
        <f t="shared" si="49"/>
        <v>25000</v>
      </c>
      <c r="BT85" s="124">
        <f>BS85*15.5/100</f>
        <v>3875</v>
      </c>
      <c r="BU85" s="125">
        <f t="shared" si="50"/>
        <v>21125</v>
      </c>
      <c r="BV85" s="125">
        <f>BU85*40/100</f>
        <v>8450</v>
      </c>
      <c r="BW85" s="125">
        <f>BU85*60/100</f>
        <v>12675</v>
      </c>
      <c r="BX85" s="18" t="s">
        <v>922</v>
      </c>
    </row>
    <row r="86" spans="1:76" s="1" customFormat="1" ht="18" customHeight="1">
      <c r="A86" s="27">
        <v>3</v>
      </c>
      <c r="B86" s="19" t="s">
        <v>69</v>
      </c>
      <c r="C86" s="41" t="s">
        <v>873</v>
      </c>
      <c r="D86" s="118" t="s">
        <v>874</v>
      </c>
      <c r="E86" s="118" t="s">
        <v>208</v>
      </c>
      <c r="F86" s="119" t="s">
        <v>209</v>
      </c>
      <c r="G86" s="127" t="s">
        <v>875</v>
      </c>
      <c r="H86" s="121" t="s">
        <v>876</v>
      </c>
      <c r="I86" s="122" t="s">
        <v>876</v>
      </c>
      <c r="J86" s="41"/>
      <c r="K86" s="27" t="s">
        <v>851</v>
      </c>
      <c r="L86" s="27" t="s">
        <v>877</v>
      </c>
      <c r="M86" s="27" t="s">
        <v>878</v>
      </c>
      <c r="N86" s="23" t="str">
        <f t="shared" si="29"/>
        <v>SI</v>
      </c>
      <c r="O86" s="23" t="str">
        <f t="shared" si="30"/>
        <v>vai avanti</v>
      </c>
      <c r="P86" s="128" t="s">
        <v>435</v>
      </c>
      <c r="Q86" s="21">
        <v>18</v>
      </c>
      <c r="R86" s="21">
        <v>8</v>
      </c>
      <c r="S86" s="21">
        <v>10</v>
      </c>
      <c r="T86" s="21">
        <v>7</v>
      </c>
      <c r="U86" s="21">
        <v>2</v>
      </c>
      <c r="V86" s="22">
        <f t="shared" si="31"/>
        <v>10.5</v>
      </c>
      <c r="W86" s="23" t="str">
        <f t="shared" si="32"/>
        <v>SI</v>
      </c>
      <c r="X86" s="23" t="str">
        <f t="shared" si="33"/>
        <v>Vai avanti</v>
      </c>
      <c r="Y86" s="128" t="s">
        <v>435</v>
      </c>
      <c r="Z86" s="19" t="s">
        <v>65</v>
      </c>
      <c r="AA86" s="19" t="s">
        <v>64</v>
      </c>
      <c r="AB86" s="19" t="s">
        <v>64</v>
      </c>
      <c r="AC86" s="27" t="s">
        <v>443</v>
      </c>
      <c r="AD86" s="27" t="s">
        <v>435</v>
      </c>
      <c r="AE86" s="27" t="s">
        <v>435</v>
      </c>
      <c r="AF86" s="27"/>
      <c r="AG86" s="27"/>
      <c r="AH86" s="27"/>
      <c r="AI86" s="27" t="s">
        <v>435</v>
      </c>
      <c r="AJ86" s="27" t="s">
        <v>435</v>
      </c>
      <c r="AK86" s="27" t="s">
        <v>435</v>
      </c>
      <c r="AL86" s="23" t="s">
        <v>443</v>
      </c>
      <c r="AM86" s="23" t="s">
        <v>443</v>
      </c>
      <c r="AN86" s="23" t="s">
        <v>443</v>
      </c>
      <c r="AO86" s="23" t="s">
        <v>435</v>
      </c>
      <c r="AP86" s="27"/>
      <c r="AQ86" s="27"/>
      <c r="AR86" s="27"/>
      <c r="AS86" s="27"/>
      <c r="AT86" s="27"/>
      <c r="AU86" s="27"/>
      <c r="AV86" s="27" t="s">
        <v>437</v>
      </c>
      <c r="AW86" s="27"/>
      <c r="AX86" s="27" t="s">
        <v>817</v>
      </c>
      <c r="AY86" s="24" t="str">
        <f t="shared" si="34"/>
        <v>5</v>
      </c>
      <c r="AZ86" s="24" t="str">
        <f t="shared" si="35"/>
        <v>2</v>
      </c>
      <c r="BA86" s="24" t="e">
        <f>#VALUE!</f>
        <v>#VALUE!</v>
      </c>
      <c r="BB86" s="24" t="e">
        <f>#VALUE!</f>
        <v>#VALUE!</v>
      </c>
      <c r="BC86" s="24" t="e">
        <f>#VALUE!</f>
        <v>#VALUE!</v>
      </c>
      <c r="BD86" s="25" t="str">
        <f t="shared" si="36"/>
        <v>0</v>
      </c>
      <c r="BE86" s="25" t="str">
        <f t="shared" si="37"/>
        <v>3</v>
      </c>
      <c r="BF86" s="25" t="str">
        <f t="shared" si="37"/>
        <v>3</v>
      </c>
      <c r="BG86" s="25" t="str">
        <f t="shared" si="38"/>
        <v>3</v>
      </c>
      <c r="BH86" s="25" t="str">
        <f t="shared" si="38"/>
        <v>3</v>
      </c>
      <c r="BI86" s="25" t="str">
        <f t="shared" si="39"/>
        <v>4</v>
      </c>
      <c r="BJ86" s="25" t="str">
        <f t="shared" si="40"/>
        <v>0</v>
      </c>
      <c r="BK86" s="25" t="str">
        <f t="shared" si="41"/>
        <v>0</v>
      </c>
      <c r="BL86" s="25" t="str">
        <f t="shared" si="42"/>
        <v>0</v>
      </c>
      <c r="BM86" s="25" t="str">
        <f t="shared" si="43"/>
        <v>4</v>
      </c>
      <c r="BN86" s="25" t="str">
        <f t="shared" si="44"/>
        <v>0</v>
      </c>
      <c r="BO86" s="25" t="str">
        <f t="shared" si="45"/>
        <v>2</v>
      </c>
      <c r="BP86" s="25" t="str">
        <f t="shared" si="46"/>
        <v>0</v>
      </c>
      <c r="BQ86" s="25" t="str">
        <f t="shared" si="47"/>
        <v>10</v>
      </c>
      <c r="BR86" s="26" t="e">
        <f t="shared" si="48"/>
        <v>#VALUE!</v>
      </c>
      <c r="BS86" s="123">
        <f t="shared" si="49"/>
        <v>30000</v>
      </c>
      <c r="BT86" s="124">
        <f>BS86*15.5/100</f>
        <v>4650</v>
      </c>
      <c r="BU86" s="125">
        <f t="shared" si="50"/>
        <v>25350</v>
      </c>
      <c r="BV86" s="125">
        <f>BU86*40/100</f>
        <v>10140</v>
      </c>
      <c r="BW86" s="125">
        <f>BU86*60/100</f>
        <v>15210</v>
      </c>
      <c r="BX86" s="18" t="s">
        <v>922</v>
      </c>
    </row>
    <row r="87" spans="1:76" s="1" customFormat="1" ht="18" customHeight="1">
      <c r="A87" s="4">
        <v>77</v>
      </c>
      <c r="B87" s="5" t="s">
        <v>69</v>
      </c>
      <c r="C87" s="31" t="s">
        <v>378</v>
      </c>
      <c r="D87" s="32" t="s">
        <v>379</v>
      </c>
      <c r="E87" s="32" t="s">
        <v>380</v>
      </c>
      <c r="F87" s="6" t="s">
        <v>222</v>
      </c>
      <c r="G87" s="17" t="s">
        <v>496</v>
      </c>
      <c r="H87" s="14" t="s">
        <v>497</v>
      </c>
      <c r="I87" s="14" t="s">
        <v>497</v>
      </c>
      <c r="J87" s="39"/>
      <c r="K87" s="4" t="s">
        <v>454</v>
      </c>
      <c r="L87" s="4" t="s">
        <v>498</v>
      </c>
      <c r="M87" s="4" t="s">
        <v>499</v>
      </c>
      <c r="N87" s="10" t="str">
        <f t="shared" si="29"/>
        <v>SI</v>
      </c>
      <c r="O87" s="10" t="str">
        <f t="shared" si="30"/>
        <v>vai avanti</v>
      </c>
      <c r="P87" s="10" t="s">
        <v>457</v>
      </c>
      <c r="Q87" s="11">
        <f t="shared" si="26"/>
        <v>18</v>
      </c>
      <c r="R87" s="11">
        <v>9</v>
      </c>
      <c r="S87" s="11">
        <v>9</v>
      </c>
      <c r="T87" s="11">
        <v>7</v>
      </c>
      <c r="U87" s="11">
        <v>2</v>
      </c>
      <c r="V87" s="42">
        <f t="shared" si="31"/>
        <v>10.5</v>
      </c>
      <c r="W87" s="10" t="str">
        <f t="shared" si="32"/>
        <v>SI</v>
      </c>
      <c r="X87" s="10" t="str">
        <f t="shared" si="33"/>
        <v>Vai avanti</v>
      </c>
      <c r="Y87" s="10" t="s">
        <v>435</v>
      </c>
      <c r="Z87" s="2" t="s">
        <v>421</v>
      </c>
      <c r="AA87" s="2"/>
      <c r="AB87" s="2" t="s">
        <v>70</v>
      </c>
      <c r="AC87" s="10" t="s">
        <v>435</v>
      </c>
      <c r="AD87" s="10" t="s">
        <v>435</v>
      </c>
      <c r="AE87" s="10" t="s">
        <v>435</v>
      </c>
      <c r="AF87" s="10"/>
      <c r="AG87" s="10"/>
      <c r="AH87" s="10"/>
      <c r="AI87" s="10" t="s">
        <v>435</v>
      </c>
      <c r="AJ87" s="10" t="s">
        <v>443</v>
      </c>
      <c r="AK87" s="10" t="s">
        <v>443</v>
      </c>
      <c r="AL87" s="2" t="s">
        <v>443</v>
      </c>
      <c r="AM87" s="2" t="s">
        <v>443</v>
      </c>
      <c r="AN87" s="2" t="s">
        <v>443</v>
      </c>
      <c r="AO87" s="2" t="s">
        <v>435</v>
      </c>
      <c r="AP87" s="4"/>
      <c r="AQ87" s="4"/>
      <c r="AR87" s="4"/>
      <c r="AS87" s="4"/>
      <c r="AT87" s="4"/>
      <c r="AU87" s="2"/>
      <c r="AV87" s="4" t="s">
        <v>437</v>
      </c>
      <c r="AW87" s="4"/>
      <c r="AX87" s="115" t="s">
        <v>84</v>
      </c>
      <c r="AY87" s="65" t="str">
        <f t="shared" si="34"/>
        <v>5</v>
      </c>
      <c r="AZ87" s="65" t="str">
        <f t="shared" si="35"/>
        <v>2</v>
      </c>
      <c r="BA87" s="65" t="e">
        <f>#VALUE!</f>
        <v>#VALUE!</v>
      </c>
      <c r="BB87" s="65" t="e">
        <f>#VALUE!</f>
        <v>#VALUE!</v>
      </c>
      <c r="BC87" s="65" t="e">
        <f>#VALUE!</f>
        <v>#VALUE!</v>
      </c>
      <c r="BD87" s="66" t="str">
        <f t="shared" si="36"/>
        <v>2</v>
      </c>
      <c r="BE87" s="66" t="str">
        <f t="shared" si="37"/>
        <v>3</v>
      </c>
      <c r="BF87" s="66" t="str">
        <f t="shared" si="37"/>
        <v>3</v>
      </c>
      <c r="BG87" s="66" t="str">
        <f t="shared" si="38"/>
        <v>3</v>
      </c>
      <c r="BH87" s="66" t="str">
        <f t="shared" si="38"/>
        <v>0</v>
      </c>
      <c r="BI87" s="66" t="str">
        <f t="shared" si="39"/>
        <v>0</v>
      </c>
      <c r="BJ87" s="66" t="str">
        <f t="shared" si="40"/>
        <v>0</v>
      </c>
      <c r="BK87" s="66" t="str">
        <f t="shared" si="41"/>
        <v>0</v>
      </c>
      <c r="BL87" s="66" t="str">
        <f t="shared" si="42"/>
        <v>0</v>
      </c>
      <c r="BM87" s="66" t="str">
        <f t="shared" si="43"/>
        <v>4</v>
      </c>
      <c r="BN87" s="66" t="str">
        <f t="shared" si="44"/>
        <v>0</v>
      </c>
      <c r="BO87" s="66" t="str">
        <f t="shared" si="45"/>
        <v>2</v>
      </c>
      <c r="BP87" s="66" t="str">
        <f t="shared" si="46"/>
        <v>0</v>
      </c>
      <c r="BQ87" s="66" t="str">
        <f t="shared" si="47"/>
        <v>7</v>
      </c>
      <c r="BR87" s="67" t="e">
        <f t="shared" si="48"/>
        <v>#VALUE!</v>
      </c>
      <c r="BS87" s="81">
        <f t="shared" si="49"/>
        <v>30000</v>
      </c>
      <c r="BT87" s="83">
        <f t="shared" si="51"/>
        <v>4650</v>
      </c>
      <c r="BU87" s="84">
        <f t="shared" si="50"/>
        <v>25350</v>
      </c>
      <c r="BV87" s="84">
        <f t="shared" si="52"/>
        <v>10140</v>
      </c>
      <c r="BW87" s="84">
        <f t="shared" si="53"/>
        <v>15210</v>
      </c>
      <c r="BX87" s="9" t="s">
        <v>892</v>
      </c>
    </row>
    <row r="88" spans="1:76" s="1" customFormat="1" ht="18" customHeight="1">
      <c r="A88" s="4">
        <v>78</v>
      </c>
      <c r="B88" s="5" t="s">
        <v>69</v>
      </c>
      <c r="C88" s="31" t="s">
        <v>381</v>
      </c>
      <c r="D88" s="32" t="s">
        <v>382</v>
      </c>
      <c r="E88" s="32" t="s">
        <v>383</v>
      </c>
      <c r="F88" s="6" t="s">
        <v>222</v>
      </c>
      <c r="G88" s="17" t="s">
        <v>500</v>
      </c>
      <c r="H88" s="14" t="s">
        <v>501</v>
      </c>
      <c r="I88" s="40" t="s">
        <v>502</v>
      </c>
      <c r="J88" s="39"/>
      <c r="K88" s="4" t="s">
        <v>454</v>
      </c>
      <c r="L88" s="4" t="s">
        <v>503</v>
      </c>
      <c r="M88" s="4" t="s">
        <v>504</v>
      </c>
      <c r="N88" s="10" t="str">
        <f t="shared" si="29"/>
        <v>SI</v>
      </c>
      <c r="O88" s="10" t="str">
        <f t="shared" si="30"/>
        <v>vai avanti</v>
      </c>
      <c r="P88" s="10" t="s">
        <v>434</v>
      </c>
      <c r="Q88" s="11">
        <f t="shared" si="26"/>
        <v>24</v>
      </c>
      <c r="R88" s="11">
        <v>13</v>
      </c>
      <c r="S88" s="11">
        <v>11</v>
      </c>
      <c r="T88" s="11">
        <v>6</v>
      </c>
      <c r="U88" s="11">
        <v>3</v>
      </c>
      <c r="V88" s="42">
        <f t="shared" si="31"/>
        <v>8</v>
      </c>
      <c r="W88" s="10" t="str">
        <f t="shared" si="32"/>
        <v>SI</v>
      </c>
      <c r="X88" s="10" t="str">
        <f t="shared" si="33"/>
        <v>Vai avanti</v>
      </c>
      <c r="Y88" s="10" t="s">
        <v>435</v>
      </c>
      <c r="Z88" s="5" t="s">
        <v>73</v>
      </c>
      <c r="AA88" s="5"/>
      <c r="AB88" s="5"/>
      <c r="AC88" s="10" t="s">
        <v>443</v>
      </c>
      <c r="AD88" s="10" t="s">
        <v>443</v>
      </c>
      <c r="AE88" s="10" t="s">
        <v>435</v>
      </c>
      <c r="AF88" s="10"/>
      <c r="AG88" s="10"/>
      <c r="AH88" s="10"/>
      <c r="AI88" s="10" t="s">
        <v>435</v>
      </c>
      <c r="AJ88" s="10" t="s">
        <v>435</v>
      </c>
      <c r="AK88" s="10" t="s">
        <v>435</v>
      </c>
      <c r="AL88" s="2" t="s">
        <v>443</v>
      </c>
      <c r="AM88" s="2" t="s">
        <v>443</v>
      </c>
      <c r="AN88" s="2" t="s">
        <v>443</v>
      </c>
      <c r="AO88" s="2" t="s">
        <v>435</v>
      </c>
      <c r="AP88" s="4"/>
      <c r="AQ88" s="4"/>
      <c r="AR88" s="4"/>
      <c r="AS88" s="4"/>
      <c r="AT88" s="4"/>
      <c r="AU88" s="2"/>
      <c r="AV88" s="4" t="s">
        <v>437</v>
      </c>
      <c r="AW88" s="4"/>
      <c r="AX88" s="115" t="s">
        <v>84</v>
      </c>
      <c r="AY88" s="65" t="str">
        <f t="shared" si="34"/>
        <v>5</v>
      </c>
      <c r="AZ88" s="65" t="str">
        <f t="shared" si="35"/>
        <v>2</v>
      </c>
      <c r="BA88" s="65" t="e">
        <f>#VALUE!</f>
        <v>#VALUE!</v>
      </c>
      <c r="BB88" s="65" t="e">
        <f>#VALUE!</f>
        <v>#VALUE!</v>
      </c>
      <c r="BC88" s="65" t="e">
        <f>#VALUE!</f>
        <v>#VALUE!</v>
      </c>
      <c r="BD88" s="66" t="str">
        <f t="shared" si="36"/>
        <v>0</v>
      </c>
      <c r="BE88" s="66" t="str">
        <f t="shared" si="37"/>
        <v>0</v>
      </c>
      <c r="BF88" s="66" t="str">
        <f t="shared" si="37"/>
        <v>3</v>
      </c>
      <c r="BG88" s="66" t="str">
        <f t="shared" si="38"/>
        <v>3</v>
      </c>
      <c r="BH88" s="66" t="str">
        <f t="shared" si="38"/>
        <v>3</v>
      </c>
      <c r="BI88" s="66" t="str">
        <f t="shared" si="39"/>
        <v>4</v>
      </c>
      <c r="BJ88" s="66" t="str">
        <f t="shared" si="40"/>
        <v>0</v>
      </c>
      <c r="BK88" s="66" t="str">
        <f t="shared" si="41"/>
        <v>0</v>
      </c>
      <c r="BL88" s="66" t="str">
        <f t="shared" si="42"/>
        <v>0</v>
      </c>
      <c r="BM88" s="66" t="str">
        <f t="shared" si="43"/>
        <v>4</v>
      </c>
      <c r="BN88" s="66" t="str">
        <f t="shared" si="44"/>
        <v>0</v>
      </c>
      <c r="BO88" s="66" t="str">
        <f t="shared" si="45"/>
        <v>2</v>
      </c>
      <c r="BP88" s="66" t="str">
        <f t="shared" si="46"/>
        <v>0</v>
      </c>
      <c r="BQ88" s="66" t="str">
        <f t="shared" si="47"/>
        <v>7</v>
      </c>
      <c r="BR88" s="67" t="e">
        <f t="shared" si="48"/>
        <v>#VALUE!</v>
      </c>
      <c r="BS88" s="81">
        <f t="shared" si="49"/>
        <v>25000</v>
      </c>
      <c r="BT88" s="83">
        <f t="shared" si="51"/>
        <v>3875</v>
      </c>
      <c r="BU88" s="84">
        <f t="shared" si="50"/>
        <v>21125</v>
      </c>
      <c r="BV88" s="84">
        <f t="shared" si="52"/>
        <v>8450</v>
      </c>
      <c r="BW88" s="84">
        <f t="shared" si="53"/>
        <v>12675</v>
      </c>
      <c r="BX88" s="9" t="s">
        <v>899</v>
      </c>
    </row>
    <row r="89" spans="1:76" s="1" customFormat="1" ht="18" customHeight="1">
      <c r="A89" s="4">
        <v>79</v>
      </c>
      <c r="B89" s="5" t="s">
        <v>69</v>
      </c>
      <c r="C89" s="31" t="s">
        <v>384</v>
      </c>
      <c r="D89" s="32" t="s">
        <v>509</v>
      </c>
      <c r="E89" s="32" t="s">
        <v>385</v>
      </c>
      <c r="F89" s="6" t="s">
        <v>222</v>
      </c>
      <c r="G89" s="37" t="s">
        <v>510</v>
      </c>
      <c r="H89" s="14" t="s">
        <v>511</v>
      </c>
      <c r="I89" s="40" t="s">
        <v>512</v>
      </c>
      <c r="J89" s="39"/>
      <c r="K89" s="9" t="s">
        <v>513</v>
      </c>
      <c r="L89" s="9" t="s">
        <v>559</v>
      </c>
      <c r="M89" s="9" t="s">
        <v>514</v>
      </c>
      <c r="N89" s="10" t="str">
        <f t="shared" si="29"/>
        <v>SI</v>
      </c>
      <c r="O89" s="10" t="str">
        <f t="shared" si="30"/>
        <v>vai avanti</v>
      </c>
      <c r="P89" s="2" t="s">
        <v>457</v>
      </c>
      <c r="Q89" s="11">
        <v>11</v>
      </c>
      <c r="R89" s="11">
        <v>7</v>
      </c>
      <c r="S89" s="11">
        <v>8</v>
      </c>
      <c r="T89" s="11">
        <v>5</v>
      </c>
      <c r="U89" s="11">
        <v>1</v>
      </c>
      <c r="V89" s="42">
        <f t="shared" si="31"/>
        <v>9.166666666666666</v>
      </c>
      <c r="W89" s="10" t="str">
        <f t="shared" si="32"/>
        <v>SI</v>
      </c>
      <c r="X89" s="10" t="str">
        <f t="shared" si="33"/>
        <v>Vai avanti</v>
      </c>
      <c r="Y89" s="2" t="s">
        <v>435</v>
      </c>
      <c r="Z89" s="5" t="s">
        <v>67</v>
      </c>
      <c r="AA89" s="5" t="s">
        <v>64</v>
      </c>
      <c r="AB89" s="5"/>
      <c r="AC89" s="2" t="s">
        <v>443</v>
      </c>
      <c r="AD89" s="2" t="s">
        <v>435</v>
      </c>
      <c r="AE89" s="2" t="s">
        <v>435</v>
      </c>
      <c r="AF89" s="10"/>
      <c r="AG89" s="10"/>
      <c r="AH89" s="10"/>
      <c r="AI89" s="2" t="s">
        <v>435</v>
      </c>
      <c r="AJ89" s="2" t="s">
        <v>435</v>
      </c>
      <c r="AK89" s="2" t="s">
        <v>435</v>
      </c>
      <c r="AL89" s="2" t="s">
        <v>443</v>
      </c>
      <c r="AM89" s="2" t="s">
        <v>443</v>
      </c>
      <c r="AN89" s="2" t="s">
        <v>443</v>
      </c>
      <c r="AO89" s="2" t="s">
        <v>435</v>
      </c>
      <c r="AP89" s="4"/>
      <c r="AQ89" s="4"/>
      <c r="AR89" s="4"/>
      <c r="AS89" s="4"/>
      <c r="AT89" s="4"/>
      <c r="AU89" s="2"/>
      <c r="AV89" s="9" t="s">
        <v>437</v>
      </c>
      <c r="AW89" s="4"/>
      <c r="AX89" s="5" t="s">
        <v>84</v>
      </c>
      <c r="AY89" s="65" t="str">
        <f t="shared" si="34"/>
        <v>5</v>
      </c>
      <c r="AZ89" s="65" t="str">
        <f t="shared" si="35"/>
        <v>2</v>
      </c>
      <c r="BA89" s="65" t="e">
        <f>#VALUE!</f>
        <v>#VALUE!</v>
      </c>
      <c r="BB89" s="65" t="e">
        <f>#VALUE!</f>
        <v>#VALUE!</v>
      </c>
      <c r="BC89" s="65" t="e">
        <f>#VALUE!</f>
        <v>#VALUE!</v>
      </c>
      <c r="BD89" s="66" t="str">
        <f t="shared" si="36"/>
        <v>0</v>
      </c>
      <c r="BE89" s="66" t="str">
        <f t="shared" si="37"/>
        <v>3</v>
      </c>
      <c r="BF89" s="66" t="str">
        <f t="shared" si="37"/>
        <v>3</v>
      </c>
      <c r="BG89" s="66" t="str">
        <f t="shared" si="38"/>
        <v>3</v>
      </c>
      <c r="BH89" s="66" t="str">
        <f t="shared" si="38"/>
        <v>3</v>
      </c>
      <c r="BI89" s="66" t="str">
        <f t="shared" si="39"/>
        <v>4</v>
      </c>
      <c r="BJ89" s="66" t="str">
        <f t="shared" si="40"/>
        <v>0</v>
      </c>
      <c r="BK89" s="66" t="str">
        <f t="shared" si="41"/>
        <v>0</v>
      </c>
      <c r="BL89" s="66" t="str">
        <f t="shared" si="42"/>
        <v>0</v>
      </c>
      <c r="BM89" s="66" t="str">
        <f t="shared" si="43"/>
        <v>4</v>
      </c>
      <c r="BN89" s="66" t="str">
        <f t="shared" si="44"/>
        <v>0</v>
      </c>
      <c r="BO89" s="66" t="str">
        <f t="shared" si="45"/>
        <v>2</v>
      </c>
      <c r="BP89" s="66" t="str">
        <f t="shared" si="46"/>
        <v>0</v>
      </c>
      <c r="BQ89" s="66" t="str">
        <f t="shared" si="47"/>
        <v>7</v>
      </c>
      <c r="BR89" s="67" t="e">
        <f t="shared" si="48"/>
        <v>#VALUE!</v>
      </c>
      <c r="BS89" s="81">
        <f t="shared" si="49"/>
        <v>18333.333333333332</v>
      </c>
      <c r="BT89" s="83">
        <f t="shared" si="51"/>
        <v>2841.666666666666</v>
      </c>
      <c r="BU89" s="84">
        <f t="shared" si="50"/>
        <v>15491.666666666666</v>
      </c>
      <c r="BV89" s="84">
        <f t="shared" si="52"/>
        <v>6196.666666666666</v>
      </c>
      <c r="BW89" s="84">
        <f t="shared" si="53"/>
        <v>9295</v>
      </c>
      <c r="BX89" s="9" t="s">
        <v>899</v>
      </c>
    </row>
    <row r="90" spans="1:76" s="1" customFormat="1" ht="18" customHeight="1">
      <c r="A90" s="4">
        <v>80</v>
      </c>
      <c r="B90" s="5" t="s">
        <v>69</v>
      </c>
      <c r="C90" s="31" t="s">
        <v>386</v>
      </c>
      <c r="D90" s="32" t="s">
        <v>387</v>
      </c>
      <c r="E90" s="32" t="s">
        <v>388</v>
      </c>
      <c r="F90" s="6" t="s">
        <v>222</v>
      </c>
      <c r="G90" s="17" t="s">
        <v>505</v>
      </c>
      <c r="H90" s="14" t="s">
        <v>506</v>
      </c>
      <c r="I90" s="14" t="s">
        <v>506</v>
      </c>
      <c r="J90" s="39"/>
      <c r="K90" s="4" t="s">
        <v>454</v>
      </c>
      <c r="L90" s="4" t="s">
        <v>507</v>
      </c>
      <c r="M90" s="4" t="s">
        <v>508</v>
      </c>
      <c r="N90" s="10" t="str">
        <f t="shared" si="29"/>
        <v>SI</v>
      </c>
      <c r="O90" s="10" t="str">
        <f t="shared" si="30"/>
        <v>vai avanti</v>
      </c>
      <c r="P90" s="10" t="s">
        <v>434</v>
      </c>
      <c r="Q90" s="11">
        <v>15</v>
      </c>
      <c r="R90" s="11">
        <v>5</v>
      </c>
      <c r="S90" s="11">
        <v>6</v>
      </c>
      <c r="T90" s="11">
        <v>9</v>
      </c>
      <c r="U90" s="11">
        <v>2</v>
      </c>
      <c r="V90" s="42">
        <f t="shared" si="31"/>
        <v>11.25</v>
      </c>
      <c r="W90" s="10" t="str">
        <f t="shared" si="32"/>
        <v>SI</v>
      </c>
      <c r="X90" s="10" t="str">
        <f t="shared" si="33"/>
        <v>Vai avanti</v>
      </c>
      <c r="Y90" s="10" t="s">
        <v>435</v>
      </c>
      <c r="Z90" s="5" t="s">
        <v>419</v>
      </c>
      <c r="AA90" s="5" t="s">
        <v>69</v>
      </c>
      <c r="AB90" s="5" t="s">
        <v>69</v>
      </c>
      <c r="AC90" s="10" t="s">
        <v>435</v>
      </c>
      <c r="AD90" s="10" t="s">
        <v>435</v>
      </c>
      <c r="AE90" s="10" t="s">
        <v>435</v>
      </c>
      <c r="AF90" s="10"/>
      <c r="AG90" s="10"/>
      <c r="AH90" s="10"/>
      <c r="AI90" s="10" t="s">
        <v>435</v>
      </c>
      <c r="AJ90" s="10" t="s">
        <v>435</v>
      </c>
      <c r="AK90" s="10" t="s">
        <v>443</v>
      </c>
      <c r="AL90" s="2" t="s">
        <v>443</v>
      </c>
      <c r="AM90" s="2" t="s">
        <v>443</v>
      </c>
      <c r="AN90" s="2" t="s">
        <v>443</v>
      </c>
      <c r="AO90" s="2" t="s">
        <v>435</v>
      </c>
      <c r="AP90" s="4"/>
      <c r="AQ90" s="4"/>
      <c r="AR90" s="4"/>
      <c r="AS90" s="4"/>
      <c r="AT90" s="4"/>
      <c r="AU90" s="2"/>
      <c r="AV90" s="4" t="s">
        <v>437</v>
      </c>
      <c r="AW90" s="4"/>
      <c r="AX90" s="115" t="s">
        <v>84</v>
      </c>
      <c r="AY90" s="65" t="str">
        <f t="shared" si="34"/>
        <v>5</v>
      </c>
      <c r="AZ90" s="65" t="str">
        <f t="shared" si="35"/>
        <v>2</v>
      </c>
      <c r="BA90" s="65" t="e">
        <f>#VALUE!</f>
        <v>#VALUE!</v>
      </c>
      <c r="BB90" s="65" t="e">
        <f>#VALUE!</f>
        <v>#VALUE!</v>
      </c>
      <c r="BC90" s="65" t="e">
        <f>#VALUE!</f>
        <v>#VALUE!</v>
      </c>
      <c r="BD90" s="66" t="str">
        <f t="shared" si="36"/>
        <v>2</v>
      </c>
      <c r="BE90" s="66" t="str">
        <f t="shared" si="37"/>
        <v>3</v>
      </c>
      <c r="BF90" s="66" t="str">
        <f t="shared" si="37"/>
        <v>3</v>
      </c>
      <c r="BG90" s="66" t="str">
        <f t="shared" si="38"/>
        <v>3</v>
      </c>
      <c r="BH90" s="66" t="str">
        <f t="shared" si="38"/>
        <v>3</v>
      </c>
      <c r="BI90" s="66" t="str">
        <f t="shared" si="39"/>
        <v>0</v>
      </c>
      <c r="BJ90" s="66" t="str">
        <f t="shared" si="40"/>
        <v>0</v>
      </c>
      <c r="BK90" s="66" t="str">
        <f t="shared" si="41"/>
        <v>0</v>
      </c>
      <c r="BL90" s="66" t="str">
        <f t="shared" si="42"/>
        <v>0</v>
      </c>
      <c r="BM90" s="66" t="str">
        <f t="shared" si="43"/>
        <v>4</v>
      </c>
      <c r="BN90" s="66" t="str">
        <f t="shared" si="44"/>
        <v>0</v>
      </c>
      <c r="BO90" s="66" t="str">
        <f t="shared" si="45"/>
        <v>2</v>
      </c>
      <c r="BP90" s="66" t="str">
        <f t="shared" si="46"/>
        <v>0</v>
      </c>
      <c r="BQ90" s="66" t="str">
        <f t="shared" si="47"/>
        <v>7</v>
      </c>
      <c r="BR90" s="67" t="e">
        <f t="shared" si="48"/>
        <v>#VALUE!</v>
      </c>
      <c r="BS90" s="81">
        <f t="shared" si="49"/>
        <v>30000</v>
      </c>
      <c r="BT90" s="83">
        <f t="shared" si="51"/>
        <v>4650</v>
      </c>
      <c r="BU90" s="84">
        <f t="shared" si="50"/>
        <v>25350</v>
      </c>
      <c r="BV90" s="84">
        <f t="shared" si="52"/>
        <v>10140</v>
      </c>
      <c r="BW90" s="84">
        <f t="shared" si="53"/>
        <v>15210</v>
      </c>
      <c r="BX90" s="9" t="s">
        <v>892</v>
      </c>
    </row>
    <row r="91" spans="1:76" s="1" customFormat="1" ht="18" customHeight="1">
      <c r="A91" s="4">
        <v>81</v>
      </c>
      <c r="B91" s="5" t="s">
        <v>406</v>
      </c>
      <c r="C91" s="34" t="s">
        <v>219</v>
      </c>
      <c r="D91" s="35" t="s">
        <v>220</v>
      </c>
      <c r="E91" s="35" t="s">
        <v>221</v>
      </c>
      <c r="F91" s="7" t="s">
        <v>222</v>
      </c>
      <c r="G91" s="16" t="s">
        <v>223</v>
      </c>
      <c r="H91" s="13" t="s">
        <v>224</v>
      </c>
      <c r="I91" s="36" t="s">
        <v>224</v>
      </c>
      <c r="J91" s="39"/>
      <c r="K91" s="4" t="s">
        <v>445</v>
      </c>
      <c r="L91" s="4" t="s">
        <v>490</v>
      </c>
      <c r="M91" s="4" t="s">
        <v>491</v>
      </c>
      <c r="N91" s="10" t="str">
        <f t="shared" si="29"/>
        <v>SI</v>
      </c>
      <c r="O91" s="10" t="str">
        <f t="shared" si="30"/>
        <v>vai avanti</v>
      </c>
      <c r="P91" s="10" t="s">
        <v>457</v>
      </c>
      <c r="Q91" s="11">
        <f aca="true" t="shared" si="54" ref="Q91:Q101">R91+S91</f>
        <v>20</v>
      </c>
      <c r="R91" s="11">
        <v>12</v>
      </c>
      <c r="S91" s="11">
        <v>8</v>
      </c>
      <c r="T91" s="11">
        <v>7</v>
      </c>
      <c r="U91" s="11">
        <v>2</v>
      </c>
      <c r="V91" s="42">
        <f t="shared" si="31"/>
        <v>11.666666666666666</v>
      </c>
      <c r="W91" s="10" t="str">
        <f t="shared" si="32"/>
        <v>SI</v>
      </c>
      <c r="X91" s="10" t="str">
        <f t="shared" si="33"/>
        <v>Vai avanti</v>
      </c>
      <c r="Y91" s="10" t="s">
        <v>443</v>
      </c>
      <c r="Z91" s="5" t="s">
        <v>68</v>
      </c>
      <c r="AA91" s="5" t="s">
        <v>67</v>
      </c>
      <c r="AB91" s="5"/>
      <c r="AC91" s="10" t="s">
        <v>435</v>
      </c>
      <c r="AD91" s="10" t="s">
        <v>435</v>
      </c>
      <c r="AE91" s="10" t="s">
        <v>435</v>
      </c>
      <c r="AF91" s="10"/>
      <c r="AG91" s="10"/>
      <c r="AH91" s="10"/>
      <c r="AI91" s="10" t="s">
        <v>443</v>
      </c>
      <c r="AJ91" s="10" t="s">
        <v>443</v>
      </c>
      <c r="AK91" s="10" t="s">
        <v>443</v>
      </c>
      <c r="AL91" s="2" t="s">
        <v>443</v>
      </c>
      <c r="AM91" s="2" t="s">
        <v>443</v>
      </c>
      <c r="AN91" s="2" t="s">
        <v>435</v>
      </c>
      <c r="AO91" s="2" t="s">
        <v>443</v>
      </c>
      <c r="AP91" s="4"/>
      <c r="AQ91" s="4"/>
      <c r="AR91" s="4"/>
      <c r="AS91" s="4"/>
      <c r="AT91" s="4"/>
      <c r="AU91" s="2" t="s">
        <v>437</v>
      </c>
      <c r="AV91" s="10"/>
      <c r="AW91" s="4"/>
      <c r="AX91" s="115" t="s">
        <v>84</v>
      </c>
      <c r="AY91" s="65" t="str">
        <f t="shared" si="34"/>
        <v>5</v>
      </c>
      <c r="AZ91" s="65" t="str">
        <f t="shared" si="35"/>
        <v>0</v>
      </c>
      <c r="BA91" s="65" t="e">
        <f>#VALUE!</f>
        <v>#VALUE!</v>
      </c>
      <c r="BB91" s="65" t="e">
        <f>#VALUE!</f>
        <v>#VALUE!</v>
      </c>
      <c r="BC91" s="65" t="e">
        <f>#VALUE!</f>
        <v>#VALUE!</v>
      </c>
      <c r="BD91" s="66" t="str">
        <f t="shared" si="36"/>
        <v>2</v>
      </c>
      <c r="BE91" s="66" t="str">
        <f t="shared" si="37"/>
        <v>3</v>
      </c>
      <c r="BF91" s="66" t="str">
        <f t="shared" si="37"/>
        <v>3</v>
      </c>
      <c r="BG91" s="66" t="str">
        <f t="shared" si="38"/>
        <v>0</v>
      </c>
      <c r="BH91" s="66" t="str">
        <f t="shared" si="38"/>
        <v>0</v>
      </c>
      <c r="BI91" s="66" t="str">
        <f t="shared" si="39"/>
        <v>0</v>
      </c>
      <c r="BJ91" s="66" t="str">
        <f t="shared" si="40"/>
        <v>0</v>
      </c>
      <c r="BK91" s="66" t="str">
        <f t="shared" si="41"/>
        <v>0</v>
      </c>
      <c r="BL91" s="66" t="str">
        <f t="shared" si="42"/>
        <v>3</v>
      </c>
      <c r="BM91" s="66" t="str">
        <f t="shared" si="43"/>
        <v>0</v>
      </c>
      <c r="BN91" s="66" t="str">
        <f t="shared" si="44"/>
        <v>3</v>
      </c>
      <c r="BO91" s="66" t="str">
        <f t="shared" si="45"/>
        <v>0</v>
      </c>
      <c r="BP91" s="66" t="str">
        <f t="shared" si="46"/>
        <v>0</v>
      </c>
      <c r="BQ91" s="66" t="str">
        <f t="shared" si="47"/>
        <v>7</v>
      </c>
      <c r="BR91" s="67" t="e">
        <f t="shared" si="48"/>
        <v>#VALUE!</v>
      </c>
      <c r="BS91" s="81">
        <f t="shared" si="49"/>
        <v>30000</v>
      </c>
      <c r="BT91" s="83">
        <f t="shared" si="51"/>
        <v>4650</v>
      </c>
      <c r="BU91" s="84">
        <f t="shared" si="50"/>
        <v>25350</v>
      </c>
      <c r="BV91" s="84">
        <f t="shared" si="52"/>
        <v>10140</v>
      </c>
      <c r="BW91" s="84">
        <f t="shared" si="53"/>
        <v>15210</v>
      </c>
      <c r="BX91" s="9" t="s">
        <v>892</v>
      </c>
    </row>
    <row r="92" spans="1:76" s="1" customFormat="1" ht="18" customHeight="1">
      <c r="A92" s="4">
        <v>82</v>
      </c>
      <c r="B92" s="5" t="s">
        <v>406</v>
      </c>
      <c r="C92" s="34" t="s">
        <v>225</v>
      </c>
      <c r="D92" s="35" t="s">
        <v>492</v>
      </c>
      <c r="E92" s="35" t="s">
        <v>226</v>
      </c>
      <c r="F92" s="7" t="s">
        <v>222</v>
      </c>
      <c r="G92" s="16" t="s">
        <v>227</v>
      </c>
      <c r="H92" s="13" t="s">
        <v>228</v>
      </c>
      <c r="I92" s="36" t="s">
        <v>493</v>
      </c>
      <c r="J92" s="39"/>
      <c r="K92" s="4" t="s">
        <v>454</v>
      </c>
      <c r="L92" s="4" t="s">
        <v>494</v>
      </c>
      <c r="M92" s="4" t="s">
        <v>495</v>
      </c>
      <c r="N92" s="10" t="str">
        <f t="shared" si="29"/>
        <v>SI</v>
      </c>
      <c r="O92" s="10" t="str">
        <f t="shared" si="30"/>
        <v>vai avanti</v>
      </c>
      <c r="P92" s="10" t="s">
        <v>434</v>
      </c>
      <c r="Q92" s="11">
        <f t="shared" si="54"/>
        <v>20</v>
      </c>
      <c r="R92" s="11">
        <v>9</v>
      </c>
      <c r="S92" s="11">
        <v>11</v>
      </c>
      <c r="T92" s="11">
        <v>6</v>
      </c>
      <c r="U92" s="11">
        <v>2</v>
      </c>
      <c r="V92" s="42">
        <f t="shared" si="31"/>
        <v>10</v>
      </c>
      <c r="W92" s="10" t="str">
        <f t="shared" si="32"/>
        <v>SI</v>
      </c>
      <c r="X92" s="10" t="str">
        <f t="shared" si="33"/>
        <v>Vai avanti</v>
      </c>
      <c r="Y92" s="10" t="s">
        <v>443</v>
      </c>
      <c r="Z92" s="5" t="s">
        <v>68</v>
      </c>
      <c r="AA92" s="5"/>
      <c r="AB92" s="5"/>
      <c r="AC92" s="10" t="s">
        <v>443</v>
      </c>
      <c r="AD92" s="10" t="s">
        <v>443</v>
      </c>
      <c r="AE92" s="10" t="s">
        <v>435</v>
      </c>
      <c r="AF92" s="10"/>
      <c r="AG92" s="10"/>
      <c r="AH92" s="10"/>
      <c r="AI92" s="10" t="s">
        <v>435</v>
      </c>
      <c r="AJ92" s="10" t="s">
        <v>435</v>
      </c>
      <c r="AK92" s="10" t="s">
        <v>435</v>
      </c>
      <c r="AL92" s="2" t="s">
        <v>443</v>
      </c>
      <c r="AM92" s="2" t="s">
        <v>443</v>
      </c>
      <c r="AN92" s="2" t="s">
        <v>435</v>
      </c>
      <c r="AO92" s="2" t="s">
        <v>443</v>
      </c>
      <c r="AP92" s="4"/>
      <c r="AQ92" s="4"/>
      <c r="AR92" s="4"/>
      <c r="AS92" s="4"/>
      <c r="AT92" s="4"/>
      <c r="AU92" s="2" t="s">
        <v>437</v>
      </c>
      <c r="AV92" s="10"/>
      <c r="AW92" s="4"/>
      <c r="AX92" s="115" t="s">
        <v>84</v>
      </c>
      <c r="AY92" s="65" t="str">
        <f t="shared" si="34"/>
        <v>7</v>
      </c>
      <c r="AZ92" s="65" t="str">
        <f t="shared" si="35"/>
        <v>0</v>
      </c>
      <c r="BA92" s="65" t="e">
        <f>#VALUE!</f>
        <v>#VALUE!</v>
      </c>
      <c r="BB92" s="65" t="e">
        <f>#VALUE!</f>
        <v>#VALUE!</v>
      </c>
      <c r="BC92" s="65" t="e">
        <f>#VALUE!</f>
        <v>#VALUE!</v>
      </c>
      <c r="BD92" s="66" t="str">
        <f t="shared" si="36"/>
        <v>0</v>
      </c>
      <c r="BE92" s="66" t="str">
        <f t="shared" si="37"/>
        <v>0</v>
      </c>
      <c r="BF92" s="66" t="str">
        <f t="shared" si="37"/>
        <v>3</v>
      </c>
      <c r="BG92" s="66" t="str">
        <f t="shared" si="38"/>
        <v>3</v>
      </c>
      <c r="BH92" s="66" t="str">
        <f t="shared" si="38"/>
        <v>3</v>
      </c>
      <c r="BI92" s="66" t="str">
        <f t="shared" si="39"/>
        <v>4</v>
      </c>
      <c r="BJ92" s="66" t="str">
        <f t="shared" si="40"/>
        <v>0</v>
      </c>
      <c r="BK92" s="66" t="str">
        <f t="shared" si="41"/>
        <v>0</v>
      </c>
      <c r="BL92" s="66" t="str">
        <f t="shared" si="42"/>
        <v>3</v>
      </c>
      <c r="BM92" s="66" t="str">
        <f t="shared" si="43"/>
        <v>0</v>
      </c>
      <c r="BN92" s="66" t="str">
        <f t="shared" si="44"/>
        <v>3</v>
      </c>
      <c r="BO92" s="66" t="str">
        <f t="shared" si="45"/>
        <v>0</v>
      </c>
      <c r="BP92" s="66" t="str">
        <f t="shared" si="46"/>
        <v>0</v>
      </c>
      <c r="BQ92" s="66" t="str">
        <f t="shared" si="47"/>
        <v>7</v>
      </c>
      <c r="BR92" s="67" t="e">
        <f t="shared" si="48"/>
        <v>#VALUE!</v>
      </c>
      <c r="BS92" s="81">
        <f t="shared" si="49"/>
        <v>25000</v>
      </c>
      <c r="BT92" s="83">
        <f t="shared" si="51"/>
        <v>3875</v>
      </c>
      <c r="BU92" s="84">
        <f t="shared" si="50"/>
        <v>21125</v>
      </c>
      <c r="BV92" s="84">
        <f t="shared" si="52"/>
        <v>8450</v>
      </c>
      <c r="BW92" s="84">
        <f t="shared" si="53"/>
        <v>12675</v>
      </c>
      <c r="BX92" s="9" t="s">
        <v>892</v>
      </c>
    </row>
    <row r="93" spans="1:76" s="1" customFormat="1" ht="18" customHeight="1">
      <c r="A93" s="4">
        <v>83</v>
      </c>
      <c r="B93" s="5" t="s">
        <v>407</v>
      </c>
      <c r="C93" s="31" t="s">
        <v>398</v>
      </c>
      <c r="D93" s="32" t="s">
        <v>399</v>
      </c>
      <c r="E93" s="32" t="s">
        <v>400</v>
      </c>
      <c r="F93" s="6" t="s">
        <v>232</v>
      </c>
      <c r="G93" s="17" t="s">
        <v>487</v>
      </c>
      <c r="H93" s="14" t="s">
        <v>488</v>
      </c>
      <c r="I93" s="40" t="s">
        <v>489</v>
      </c>
      <c r="J93" s="39"/>
      <c r="K93" s="4" t="s">
        <v>454</v>
      </c>
      <c r="L93" s="4" t="s">
        <v>605</v>
      </c>
      <c r="M93" s="4" t="s">
        <v>606</v>
      </c>
      <c r="N93" s="10" t="str">
        <f t="shared" si="29"/>
        <v>SI</v>
      </c>
      <c r="O93" s="10" t="str">
        <f t="shared" si="30"/>
        <v>vai avanti</v>
      </c>
      <c r="P93" s="10" t="s">
        <v>434</v>
      </c>
      <c r="Q93" s="11">
        <f t="shared" si="54"/>
        <v>12</v>
      </c>
      <c r="R93" s="11">
        <v>5</v>
      </c>
      <c r="S93" s="11">
        <v>7</v>
      </c>
      <c r="T93" s="11">
        <v>6</v>
      </c>
      <c r="U93" s="11">
        <v>1.5</v>
      </c>
      <c r="V93" s="42">
        <f t="shared" si="31"/>
        <v>8</v>
      </c>
      <c r="W93" s="10" t="str">
        <f t="shared" si="32"/>
        <v>SI</v>
      </c>
      <c r="X93" s="10" t="str">
        <f t="shared" si="33"/>
        <v>Vai avanti</v>
      </c>
      <c r="Y93" s="10" t="s">
        <v>443</v>
      </c>
      <c r="Z93" s="5" t="s">
        <v>68</v>
      </c>
      <c r="AA93" s="5" t="s">
        <v>67</v>
      </c>
      <c r="AB93" s="5"/>
      <c r="AC93" s="10" t="s">
        <v>443</v>
      </c>
      <c r="AD93" s="10" t="s">
        <v>443</v>
      </c>
      <c r="AE93" s="10" t="s">
        <v>435</v>
      </c>
      <c r="AF93" s="10"/>
      <c r="AG93" s="10"/>
      <c r="AH93" s="10"/>
      <c r="AI93" s="10" t="s">
        <v>435</v>
      </c>
      <c r="AJ93" s="10" t="s">
        <v>435</v>
      </c>
      <c r="AK93" s="10" t="s">
        <v>435</v>
      </c>
      <c r="AL93" s="2" t="s">
        <v>443</v>
      </c>
      <c r="AM93" s="2" t="s">
        <v>443</v>
      </c>
      <c r="AN93" s="2" t="s">
        <v>435</v>
      </c>
      <c r="AO93" s="2" t="s">
        <v>443</v>
      </c>
      <c r="AP93" s="4"/>
      <c r="AQ93" s="4"/>
      <c r="AR93" s="4"/>
      <c r="AS93" s="4"/>
      <c r="AT93" s="4"/>
      <c r="AU93" s="2"/>
      <c r="AV93" s="4" t="s">
        <v>437</v>
      </c>
      <c r="AW93" s="4"/>
      <c r="AX93" s="115" t="s">
        <v>84</v>
      </c>
      <c r="AY93" s="65" t="str">
        <f t="shared" si="34"/>
        <v>5</v>
      </c>
      <c r="AZ93" s="65" t="str">
        <f t="shared" si="35"/>
        <v>0</v>
      </c>
      <c r="BA93" s="65" t="e">
        <f>#VALUE!</f>
        <v>#VALUE!</v>
      </c>
      <c r="BB93" s="65" t="e">
        <f>#VALUE!</f>
        <v>#VALUE!</v>
      </c>
      <c r="BC93" s="65" t="e">
        <f>#VALUE!</f>
        <v>#VALUE!</v>
      </c>
      <c r="BD93" s="66" t="str">
        <f t="shared" si="36"/>
        <v>0</v>
      </c>
      <c r="BE93" s="66" t="str">
        <f t="shared" si="37"/>
        <v>0</v>
      </c>
      <c r="BF93" s="66" t="str">
        <f t="shared" si="37"/>
        <v>3</v>
      </c>
      <c r="BG93" s="66" t="str">
        <f t="shared" si="38"/>
        <v>3</v>
      </c>
      <c r="BH93" s="66" t="str">
        <f t="shared" si="38"/>
        <v>3</v>
      </c>
      <c r="BI93" s="66" t="str">
        <f t="shared" si="39"/>
        <v>4</v>
      </c>
      <c r="BJ93" s="66" t="str">
        <f t="shared" si="40"/>
        <v>0</v>
      </c>
      <c r="BK93" s="66" t="str">
        <f t="shared" si="41"/>
        <v>0</v>
      </c>
      <c r="BL93" s="66" t="str">
        <f t="shared" si="42"/>
        <v>3</v>
      </c>
      <c r="BM93" s="66" t="str">
        <f t="shared" si="43"/>
        <v>0</v>
      </c>
      <c r="BN93" s="66" t="str">
        <f t="shared" si="44"/>
        <v>0</v>
      </c>
      <c r="BO93" s="66" t="str">
        <f t="shared" si="45"/>
        <v>2</v>
      </c>
      <c r="BP93" s="66" t="str">
        <f t="shared" si="46"/>
        <v>0</v>
      </c>
      <c r="BQ93" s="66" t="str">
        <f t="shared" si="47"/>
        <v>7</v>
      </c>
      <c r="BR93" s="67" t="e">
        <f t="shared" si="48"/>
        <v>#VALUE!</v>
      </c>
      <c r="BS93" s="81">
        <f t="shared" si="49"/>
        <v>20000</v>
      </c>
      <c r="BT93" s="83">
        <f t="shared" si="51"/>
        <v>3100</v>
      </c>
      <c r="BU93" s="84">
        <f t="shared" si="50"/>
        <v>16900</v>
      </c>
      <c r="BV93" s="84">
        <f t="shared" si="52"/>
        <v>6760</v>
      </c>
      <c r="BW93" s="84">
        <f t="shared" si="53"/>
        <v>10140</v>
      </c>
      <c r="BX93" s="9" t="s">
        <v>892</v>
      </c>
    </row>
    <row r="94" spans="1:76" s="1" customFormat="1" ht="18" customHeight="1">
      <c r="A94" s="4">
        <v>84</v>
      </c>
      <c r="B94" s="5" t="s">
        <v>69</v>
      </c>
      <c r="C94" s="31" t="s">
        <v>389</v>
      </c>
      <c r="D94" s="32" t="s">
        <v>390</v>
      </c>
      <c r="E94" s="32" t="s">
        <v>391</v>
      </c>
      <c r="F94" s="6" t="s">
        <v>232</v>
      </c>
      <c r="G94" s="17" t="s">
        <v>467</v>
      </c>
      <c r="H94" s="14" t="s">
        <v>468</v>
      </c>
      <c r="I94" s="14" t="s">
        <v>468</v>
      </c>
      <c r="J94" s="39"/>
      <c r="K94" s="4" t="s">
        <v>469</v>
      </c>
      <c r="L94" s="4" t="s">
        <v>470</v>
      </c>
      <c r="M94" s="4" t="s">
        <v>886</v>
      </c>
      <c r="N94" s="10" t="str">
        <f t="shared" si="29"/>
        <v>SI</v>
      </c>
      <c r="O94" s="10" t="str">
        <f t="shared" si="30"/>
        <v>vai avanti</v>
      </c>
      <c r="P94" s="10" t="s">
        <v>434</v>
      </c>
      <c r="Q94" s="11">
        <f t="shared" si="54"/>
        <v>10</v>
      </c>
      <c r="R94" s="11">
        <v>5</v>
      </c>
      <c r="S94" s="11">
        <v>5</v>
      </c>
      <c r="T94" s="11">
        <v>7</v>
      </c>
      <c r="U94" s="11">
        <v>1</v>
      </c>
      <c r="V94" s="42">
        <f t="shared" si="31"/>
        <v>11.666666666666666</v>
      </c>
      <c r="W94" s="10" t="str">
        <f t="shared" si="32"/>
        <v>SI</v>
      </c>
      <c r="X94" s="10" t="str">
        <f t="shared" si="33"/>
        <v>Vai avanti</v>
      </c>
      <c r="Y94" s="10" t="s">
        <v>435</v>
      </c>
      <c r="Z94" s="5" t="s">
        <v>64</v>
      </c>
      <c r="AA94" s="5" t="s">
        <v>69</v>
      </c>
      <c r="AB94" s="5"/>
      <c r="AC94" s="10" t="s">
        <v>443</v>
      </c>
      <c r="AD94" s="10" t="s">
        <v>443</v>
      </c>
      <c r="AE94" s="10" t="s">
        <v>435</v>
      </c>
      <c r="AF94" s="10"/>
      <c r="AG94" s="10"/>
      <c r="AH94" s="10"/>
      <c r="AI94" s="10" t="s">
        <v>435</v>
      </c>
      <c r="AJ94" s="10" t="s">
        <v>435</v>
      </c>
      <c r="AK94" s="10" t="s">
        <v>435</v>
      </c>
      <c r="AL94" s="2" t="s">
        <v>443</v>
      </c>
      <c r="AM94" s="2" t="s">
        <v>435</v>
      </c>
      <c r="AN94" s="2" t="s">
        <v>443</v>
      </c>
      <c r="AO94" s="2" t="s">
        <v>443</v>
      </c>
      <c r="AP94" s="4"/>
      <c r="AQ94" s="4"/>
      <c r="AR94" s="4"/>
      <c r="AS94" s="4"/>
      <c r="AT94" s="4"/>
      <c r="AU94" s="2"/>
      <c r="AV94" s="4" t="s">
        <v>437</v>
      </c>
      <c r="AW94" s="4"/>
      <c r="AX94" s="115" t="s">
        <v>84</v>
      </c>
      <c r="AY94" s="65" t="str">
        <f t="shared" si="34"/>
        <v>5</v>
      </c>
      <c r="AZ94" s="65" t="str">
        <f t="shared" si="35"/>
        <v>2</v>
      </c>
      <c r="BA94" s="65" t="e">
        <f>#VALUE!</f>
        <v>#VALUE!</v>
      </c>
      <c r="BB94" s="65" t="e">
        <f>#VALUE!</f>
        <v>#VALUE!</v>
      </c>
      <c r="BC94" s="65" t="e">
        <f>#VALUE!</f>
        <v>#VALUE!</v>
      </c>
      <c r="BD94" s="66" t="str">
        <f t="shared" si="36"/>
        <v>0</v>
      </c>
      <c r="BE94" s="66" t="str">
        <f t="shared" si="37"/>
        <v>0</v>
      </c>
      <c r="BF94" s="66" t="str">
        <f t="shared" si="37"/>
        <v>3</v>
      </c>
      <c r="BG94" s="66" t="str">
        <f t="shared" si="38"/>
        <v>3</v>
      </c>
      <c r="BH94" s="66" t="str">
        <f t="shared" si="38"/>
        <v>3</v>
      </c>
      <c r="BI94" s="66" t="str">
        <f t="shared" si="39"/>
        <v>4</v>
      </c>
      <c r="BJ94" s="66" t="str">
        <f t="shared" si="40"/>
        <v>0</v>
      </c>
      <c r="BK94" s="66" t="str">
        <f t="shared" si="41"/>
        <v>2</v>
      </c>
      <c r="BL94" s="66" t="str">
        <f t="shared" si="42"/>
        <v>0</v>
      </c>
      <c r="BM94" s="66" t="str">
        <f t="shared" si="43"/>
        <v>0</v>
      </c>
      <c r="BN94" s="66" t="str">
        <f t="shared" si="44"/>
        <v>0</v>
      </c>
      <c r="BO94" s="66" t="str">
        <f t="shared" si="45"/>
        <v>2</v>
      </c>
      <c r="BP94" s="66" t="str">
        <f t="shared" si="46"/>
        <v>0</v>
      </c>
      <c r="BQ94" s="66" t="str">
        <f t="shared" si="47"/>
        <v>7</v>
      </c>
      <c r="BR94" s="67" t="e">
        <f t="shared" si="48"/>
        <v>#VALUE!</v>
      </c>
      <c r="BS94" s="81">
        <f t="shared" si="49"/>
        <v>20000</v>
      </c>
      <c r="BT94" s="83">
        <f t="shared" si="51"/>
        <v>3100</v>
      </c>
      <c r="BU94" s="84">
        <f t="shared" si="50"/>
        <v>16900</v>
      </c>
      <c r="BV94" s="84">
        <f t="shared" si="52"/>
        <v>6760</v>
      </c>
      <c r="BW94" s="84">
        <f t="shared" si="53"/>
        <v>10140</v>
      </c>
      <c r="BX94" s="9" t="s">
        <v>892</v>
      </c>
    </row>
    <row r="95" spans="1:76" s="1" customFormat="1" ht="18" customHeight="1">
      <c r="A95" s="4">
        <v>85</v>
      </c>
      <c r="B95" s="5" t="s">
        <v>69</v>
      </c>
      <c r="C95" s="31" t="s">
        <v>392</v>
      </c>
      <c r="D95" s="32" t="s">
        <v>471</v>
      </c>
      <c r="E95" s="32" t="s">
        <v>393</v>
      </c>
      <c r="F95" s="6" t="s">
        <v>232</v>
      </c>
      <c r="G95" s="17" t="s">
        <v>472</v>
      </c>
      <c r="H95" s="14" t="s">
        <v>473</v>
      </c>
      <c r="I95" s="14" t="s">
        <v>473</v>
      </c>
      <c r="J95" s="39"/>
      <c r="K95" s="4" t="s">
        <v>474</v>
      </c>
      <c r="L95" s="4" t="s">
        <v>475</v>
      </c>
      <c r="M95" s="4" t="s">
        <v>476</v>
      </c>
      <c r="N95" s="10" t="str">
        <f t="shared" si="29"/>
        <v>SI</v>
      </c>
      <c r="O95" s="10" t="str">
        <f t="shared" si="30"/>
        <v>vai avanti</v>
      </c>
      <c r="P95" s="10" t="s">
        <v>434</v>
      </c>
      <c r="Q95" s="11">
        <f t="shared" si="54"/>
        <v>17</v>
      </c>
      <c r="R95" s="11">
        <v>9</v>
      </c>
      <c r="S95" s="11">
        <v>8</v>
      </c>
      <c r="T95" s="11">
        <v>6</v>
      </c>
      <c r="U95" s="11">
        <v>2</v>
      </c>
      <c r="V95" s="42">
        <f t="shared" si="31"/>
        <v>8.5</v>
      </c>
      <c r="W95" s="10" t="str">
        <f t="shared" si="32"/>
        <v>SI</v>
      </c>
      <c r="X95" s="10" t="str">
        <f t="shared" si="33"/>
        <v>Vai avanti</v>
      </c>
      <c r="Y95" s="10" t="s">
        <v>435</v>
      </c>
      <c r="Z95" s="5" t="s">
        <v>65</v>
      </c>
      <c r="AA95" s="5"/>
      <c r="AB95" s="5"/>
      <c r="AC95" s="10" t="s">
        <v>435</v>
      </c>
      <c r="AD95" s="10" t="s">
        <v>435</v>
      </c>
      <c r="AE95" s="10" t="s">
        <v>435</v>
      </c>
      <c r="AF95" s="10"/>
      <c r="AG95" s="10"/>
      <c r="AH95" s="10"/>
      <c r="AI95" s="10" t="s">
        <v>435</v>
      </c>
      <c r="AJ95" s="10" t="s">
        <v>435</v>
      </c>
      <c r="AK95" s="10" t="s">
        <v>443</v>
      </c>
      <c r="AL95" s="2" t="s">
        <v>443</v>
      </c>
      <c r="AM95" s="2" t="s">
        <v>435</v>
      </c>
      <c r="AN95" s="2" t="s">
        <v>443</v>
      </c>
      <c r="AO95" s="2" t="s">
        <v>443</v>
      </c>
      <c r="AP95" s="4"/>
      <c r="AQ95" s="4"/>
      <c r="AR95" s="4"/>
      <c r="AS95" s="4"/>
      <c r="AT95" s="4"/>
      <c r="AU95" s="2" t="s">
        <v>437</v>
      </c>
      <c r="AV95" s="4"/>
      <c r="AW95" s="4"/>
      <c r="AX95" s="115" t="s">
        <v>84</v>
      </c>
      <c r="AY95" s="65" t="str">
        <f t="shared" si="34"/>
        <v>5</v>
      </c>
      <c r="AZ95" s="65" t="str">
        <f t="shared" si="35"/>
        <v>2</v>
      </c>
      <c r="BA95" s="65" t="e">
        <f>#VALUE!</f>
        <v>#VALUE!</v>
      </c>
      <c r="BB95" s="65" t="e">
        <f>#VALUE!</f>
        <v>#VALUE!</v>
      </c>
      <c r="BC95" s="65" t="e">
        <f>#VALUE!</f>
        <v>#VALUE!</v>
      </c>
      <c r="BD95" s="66" t="str">
        <f t="shared" si="36"/>
        <v>2</v>
      </c>
      <c r="BE95" s="66" t="str">
        <f t="shared" si="37"/>
        <v>3</v>
      </c>
      <c r="BF95" s="66" t="str">
        <f t="shared" si="37"/>
        <v>3</v>
      </c>
      <c r="BG95" s="66" t="str">
        <f t="shared" si="38"/>
        <v>3</v>
      </c>
      <c r="BH95" s="66" t="str">
        <f t="shared" si="38"/>
        <v>3</v>
      </c>
      <c r="BI95" s="66" t="str">
        <f t="shared" si="39"/>
        <v>0</v>
      </c>
      <c r="BJ95" s="66" t="str">
        <f t="shared" si="40"/>
        <v>0</v>
      </c>
      <c r="BK95" s="66" t="str">
        <f t="shared" si="41"/>
        <v>2</v>
      </c>
      <c r="BL95" s="66" t="str">
        <f t="shared" si="42"/>
        <v>0</v>
      </c>
      <c r="BM95" s="66" t="str">
        <f t="shared" si="43"/>
        <v>0</v>
      </c>
      <c r="BN95" s="66" t="str">
        <f t="shared" si="44"/>
        <v>3</v>
      </c>
      <c r="BO95" s="66" t="str">
        <f t="shared" si="45"/>
        <v>0</v>
      </c>
      <c r="BP95" s="66" t="str">
        <f t="shared" si="46"/>
        <v>0</v>
      </c>
      <c r="BQ95" s="66" t="str">
        <f t="shared" si="47"/>
        <v>7</v>
      </c>
      <c r="BR95" s="67" t="e">
        <f t="shared" si="48"/>
        <v>#VALUE!</v>
      </c>
      <c r="BS95" s="81">
        <f t="shared" si="49"/>
        <v>25000</v>
      </c>
      <c r="BT95" s="83">
        <f t="shared" si="51"/>
        <v>3875</v>
      </c>
      <c r="BU95" s="84">
        <f t="shared" si="50"/>
        <v>21125</v>
      </c>
      <c r="BV95" s="84">
        <f t="shared" si="52"/>
        <v>8450</v>
      </c>
      <c r="BW95" s="84">
        <f t="shared" si="53"/>
        <v>12675</v>
      </c>
      <c r="BX95" s="9" t="s">
        <v>899</v>
      </c>
    </row>
    <row r="96" spans="1:76" s="1" customFormat="1" ht="18" customHeight="1">
      <c r="A96" s="4">
        <v>86</v>
      </c>
      <c r="B96" s="5" t="s">
        <v>69</v>
      </c>
      <c r="C96" s="31" t="s">
        <v>394</v>
      </c>
      <c r="D96" s="32" t="s">
        <v>395</v>
      </c>
      <c r="E96" s="32" t="s">
        <v>238</v>
      </c>
      <c r="F96" s="6" t="s">
        <v>232</v>
      </c>
      <c r="G96" s="17" t="s">
        <v>477</v>
      </c>
      <c r="H96" s="14" t="s">
        <v>478</v>
      </c>
      <c r="I96" s="14" t="s">
        <v>478</v>
      </c>
      <c r="J96" s="39" t="s">
        <v>479</v>
      </c>
      <c r="K96" s="4" t="s">
        <v>480</v>
      </c>
      <c r="L96" s="4" t="s">
        <v>481</v>
      </c>
      <c r="M96" s="4" t="s">
        <v>482</v>
      </c>
      <c r="N96" s="10" t="str">
        <f t="shared" si="29"/>
        <v>SI</v>
      </c>
      <c r="O96" s="10" t="str">
        <f t="shared" si="30"/>
        <v>vai avanti</v>
      </c>
      <c r="P96" s="10" t="s">
        <v>434</v>
      </c>
      <c r="Q96" s="11">
        <f t="shared" si="54"/>
        <v>10</v>
      </c>
      <c r="R96" s="11">
        <v>4</v>
      </c>
      <c r="S96" s="11">
        <v>6</v>
      </c>
      <c r="T96" s="11">
        <v>6</v>
      </c>
      <c r="U96" s="11">
        <v>1</v>
      </c>
      <c r="V96" s="42">
        <f t="shared" si="31"/>
        <v>10</v>
      </c>
      <c r="W96" s="10" t="str">
        <f t="shared" si="32"/>
        <v>SI</v>
      </c>
      <c r="X96" s="10" t="str">
        <f t="shared" si="33"/>
        <v>Vai avanti</v>
      </c>
      <c r="Y96" s="10" t="s">
        <v>435</v>
      </c>
      <c r="Z96" s="5" t="s">
        <v>64</v>
      </c>
      <c r="AA96" s="5" t="s">
        <v>65</v>
      </c>
      <c r="AB96" s="5"/>
      <c r="AC96" s="10" t="s">
        <v>443</v>
      </c>
      <c r="AD96" s="10" t="s">
        <v>443</v>
      </c>
      <c r="AE96" s="10" t="s">
        <v>435</v>
      </c>
      <c r="AF96" s="10"/>
      <c r="AG96" s="10"/>
      <c r="AH96" s="10"/>
      <c r="AI96" s="10" t="s">
        <v>435</v>
      </c>
      <c r="AJ96" s="10" t="s">
        <v>435</v>
      </c>
      <c r="AK96" s="10" t="s">
        <v>435</v>
      </c>
      <c r="AL96" s="2" t="s">
        <v>443</v>
      </c>
      <c r="AM96" s="2" t="s">
        <v>443</v>
      </c>
      <c r="AN96" s="2" t="s">
        <v>443</v>
      </c>
      <c r="AO96" s="2" t="s">
        <v>435</v>
      </c>
      <c r="AP96" s="4"/>
      <c r="AQ96" s="4"/>
      <c r="AR96" s="4"/>
      <c r="AS96" s="4"/>
      <c r="AT96" s="4"/>
      <c r="AU96" s="2"/>
      <c r="AV96" s="4" t="s">
        <v>437</v>
      </c>
      <c r="AW96" s="4"/>
      <c r="AX96" s="115" t="s">
        <v>84</v>
      </c>
      <c r="AY96" s="65" t="str">
        <f t="shared" si="34"/>
        <v>7</v>
      </c>
      <c r="AZ96" s="65" t="str">
        <f t="shared" si="35"/>
        <v>2</v>
      </c>
      <c r="BA96" s="65" t="e">
        <f>#VALUE!</f>
        <v>#VALUE!</v>
      </c>
      <c r="BB96" s="65" t="e">
        <f>#VALUE!</f>
        <v>#VALUE!</v>
      </c>
      <c r="BC96" s="65" t="e">
        <f>#VALUE!</f>
        <v>#VALUE!</v>
      </c>
      <c r="BD96" s="66" t="str">
        <f t="shared" si="36"/>
        <v>0</v>
      </c>
      <c r="BE96" s="66" t="str">
        <f t="shared" si="37"/>
        <v>0</v>
      </c>
      <c r="BF96" s="66" t="str">
        <f t="shared" si="37"/>
        <v>3</v>
      </c>
      <c r="BG96" s="66" t="str">
        <f t="shared" si="38"/>
        <v>3</v>
      </c>
      <c r="BH96" s="66" t="str">
        <f t="shared" si="38"/>
        <v>3</v>
      </c>
      <c r="BI96" s="66" t="str">
        <f t="shared" si="39"/>
        <v>4</v>
      </c>
      <c r="BJ96" s="66" t="str">
        <f t="shared" si="40"/>
        <v>0</v>
      </c>
      <c r="BK96" s="66" t="str">
        <f t="shared" si="41"/>
        <v>0</v>
      </c>
      <c r="BL96" s="66" t="str">
        <f t="shared" si="42"/>
        <v>0</v>
      </c>
      <c r="BM96" s="66" t="str">
        <f t="shared" si="43"/>
        <v>4</v>
      </c>
      <c r="BN96" s="66" t="str">
        <f t="shared" si="44"/>
        <v>0</v>
      </c>
      <c r="BO96" s="66" t="str">
        <f t="shared" si="45"/>
        <v>2</v>
      </c>
      <c r="BP96" s="66" t="str">
        <f t="shared" si="46"/>
        <v>0</v>
      </c>
      <c r="BQ96" s="66" t="str">
        <f t="shared" si="47"/>
        <v>7</v>
      </c>
      <c r="BR96" s="67" t="e">
        <f t="shared" si="48"/>
        <v>#VALUE!</v>
      </c>
      <c r="BS96" s="81">
        <f t="shared" si="49"/>
        <v>16666.666666666668</v>
      </c>
      <c r="BT96" s="83">
        <f t="shared" si="51"/>
        <v>2583.3333333333335</v>
      </c>
      <c r="BU96" s="84">
        <f t="shared" si="50"/>
        <v>14083.333333333334</v>
      </c>
      <c r="BV96" s="84">
        <f t="shared" si="52"/>
        <v>5633.333333333334</v>
      </c>
      <c r="BW96" s="84">
        <f t="shared" si="53"/>
        <v>8450</v>
      </c>
      <c r="BX96" s="9" t="s">
        <v>892</v>
      </c>
    </row>
    <row r="97" spans="1:76" s="1" customFormat="1" ht="18" customHeight="1">
      <c r="A97" s="4">
        <v>87</v>
      </c>
      <c r="B97" s="5" t="s">
        <v>69</v>
      </c>
      <c r="C97" s="31" t="s">
        <v>396</v>
      </c>
      <c r="D97" s="32" t="s">
        <v>397</v>
      </c>
      <c r="E97" s="32" t="s">
        <v>238</v>
      </c>
      <c r="F97" s="6" t="s">
        <v>232</v>
      </c>
      <c r="G97" s="17" t="s">
        <v>483</v>
      </c>
      <c r="H97" s="14" t="s">
        <v>484</v>
      </c>
      <c r="I97" s="14" t="s">
        <v>484</v>
      </c>
      <c r="J97" s="39"/>
      <c r="K97" s="4" t="s">
        <v>454</v>
      </c>
      <c r="L97" s="4" t="s">
        <v>485</v>
      </c>
      <c r="M97" s="4" t="s">
        <v>486</v>
      </c>
      <c r="N97" s="10" t="str">
        <f t="shared" si="29"/>
        <v>SI</v>
      </c>
      <c r="O97" s="10" t="str">
        <f t="shared" si="30"/>
        <v>vai avanti</v>
      </c>
      <c r="P97" s="10" t="s">
        <v>434</v>
      </c>
      <c r="Q97" s="11">
        <f t="shared" si="54"/>
        <v>16</v>
      </c>
      <c r="R97" s="11">
        <v>9</v>
      </c>
      <c r="S97" s="11">
        <v>7</v>
      </c>
      <c r="T97" s="11">
        <v>6</v>
      </c>
      <c r="U97" s="11">
        <v>2</v>
      </c>
      <c r="V97" s="42">
        <f t="shared" si="31"/>
        <v>8</v>
      </c>
      <c r="W97" s="10" t="str">
        <f t="shared" si="32"/>
        <v>SI</v>
      </c>
      <c r="X97" s="10" t="str">
        <f t="shared" si="33"/>
        <v>Vai avanti</v>
      </c>
      <c r="Y97" s="10" t="s">
        <v>435</v>
      </c>
      <c r="Z97" s="5" t="s">
        <v>65</v>
      </c>
      <c r="AA97" s="5" t="s">
        <v>68</v>
      </c>
      <c r="AB97" s="5"/>
      <c r="AC97" s="10" t="s">
        <v>443</v>
      </c>
      <c r="AD97" s="10" t="s">
        <v>443</v>
      </c>
      <c r="AE97" s="10" t="s">
        <v>435</v>
      </c>
      <c r="AF97" s="10"/>
      <c r="AG97" s="10"/>
      <c r="AH97" s="10"/>
      <c r="AI97" s="10" t="s">
        <v>435</v>
      </c>
      <c r="AJ97" s="10" t="s">
        <v>435</v>
      </c>
      <c r="AK97" s="10" t="s">
        <v>435</v>
      </c>
      <c r="AL97" s="2" t="s">
        <v>443</v>
      </c>
      <c r="AM97" s="2" t="s">
        <v>443</v>
      </c>
      <c r="AN97" s="2" t="s">
        <v>443</v>
      </c>
      <c r="AO97" s="2" t="s">
        <v>435</v>
      </c>
      <c r="AP97" s="4"/>
      <c r="AQ97" s="4"/>
      <c r="AR97" s="4"/>
      <c r="AS97" s="4"/>
      <c r="AT97" s="4"/>
      <c r="AU97" s="2"/>
      <c r="AV97" s="4" t="s">
        <v>437</v>
      </c>
      <c r="AW97" s="4"/>
      <c r="AX97" s="115" t="s">
        <v>84</v>
      </c>
      <c r="AY97" s="65" t="str">
        <f t="shared" si="34"/>
        <v>5</v>
      </c>
      <c r="AZ97" s="65" t="str">
        <f t="shared" si="35"/>
        <v>2</v>
      </c>
      <c r="BA97" s="65" t="e">
        <f>#VALUE!</f>
        <v>#VALUE!</v>
      </c>
      <c r="BB97" s="65" t="e">
        <f>#VALUE!</f>
        <v>#VALUE!</v>
      </c>
      <c r="BC97" s="65" t="e">
        <f>#VALUE!</f>
        <v>#VALUE!</v>
      </c>
      <c r="BD97" s="66" t="str">
        <f t="shared" si="36"/>
        <v>0</v>
      </c>
      <c r="BE97" s="66" t="str">
        <f t="shared" si="37"/>
        <v>0</v>
      </c>
      <c r="BF97" s="66" t="str">
        <f t="shared" si="37"/>
        <v>3</v>
      </c>
      <c r="BG97" s="66" t="str">
        <f t="shared" si="38"/>
        <v>3</v>
      </c>
      <c r="BH97" s="66" t="str">
        <f t="shared" si="38"/>
        <v>3</v>
      </c>
      <c r="BI97" s="66" t="str">
        <f t="shared" si="39"/>
        <v>4</v>
      </c>
      <c r="BJ97" s="66" t="str">
        <f t="shared" si="40"/>
        <v>0</v>
      </c>
      <c r="BK97" s="66" t="str">
        <f t="shared" si="41"/>
        <v>0</v>
      </c>
      <c r="BL97" s="66" t="str">
        <f t="shared" si="42"/>
        <v>0</v>
      </c>
      <c r="BM97" s="66" t="str">
        <f t="shared" si="43"/>
        <v>4</v>
      </c>
      <c r="BN97" s="66" t="str">
        <f t="shared" si="44"/>
        <v>0</v>
      </c>
      <c r="BO97" s="66" t="str">
        <f t="shared" si="45"/>
        <v>2</v>
      </c>
      <c r="BP97" s="66" t="str">
        <f t="shared" si="46"/>
        <v>0</v>
      </c>
      <c r="BQ97" s="66" t="str">
        <f t="shared" si="47"/>
        <v>7</v>
      </c>
      <c r="BR97" s="67" t="e">
        <f t="shared" si="48"/>
        <v>#VALUE!</v>
      </c>
      <c r="BS97" s="81">
        <f t="shared" si="49"/>
        <v>25000</v>
      </c>
      <c r="BT97" s="83">
        <f t="shared" si="51"/>
        <v>3875</v>
      </c>
      <c r="BU97" s="84">
        <f t="shared" si="50"/>
        <v>21125</v>
      </c>
      <c r="BV97" s="84">
        <f t="shared" si="52"/>
        <v>8450</v>
      </c>
      <c r="BW97" s="84">
        <f t="shared" si="53"/>
        <v>12675</v>
      </c>
      <c r="BX97" s="9" t="s">
        <v>892</v>
      </c>
    </row>
    <row r="98" spans="1:76" s="1" customFormat="1" ht="18" customHeight="1">
      <c r="A98" s="4">
        <v>88</v>
      </c>
      <c r="B98" s="5" t="s">
        <v>406</v>
      </c>
      <c r="C98" s="31" t="s">
        <v>229</v>
      </c>
      <c r="D98" s="32" t="s">
        <v>230</v>
      </c>
      <c r="E98" s="32" t="s">
        <v>231</v>
      </c>
      <c r="F98" s="6" t="s">
        <v>232</v>
      </c>
      <c r="G98" s="17" t="s">
        <v>462</v>
      </c>
      <c r="H98" s="12" t="s">
        <v>233</v>
      </c>
      <c r="I98" s="33" t="s">
        <v>463</v>
      </c>
      <c r="J98" s="39"/>
      <c r="K98" s="4" t="s">
        <v>464</v>
      </c>
      <c r="L98" s="4" t="s">
        <v>465</v>
      </c>
      <c r="M98" s="4" t="s">
        <v>466</v>
      </c>
      <c r="N98" s="10" t="str">
        <f t="shared" si="29"/>
        <v>SI</v>
      </c>
      <c r="O98" s="10" t="str">
        <f t="shared" si="30"/>
        <v>vai avanti</v>
      </c>
      <c r="P98" s="10" t="s">
        <v>434</v>
      </c>
      <c r="Q98" s="11">
        <f t="shared" si="54"/>
        <v>45</v>
      </c>
      <c r="R98" s="11">
        <v>30</v>
      </c>
      <c r="S98" s="11">
        <v>15</v>
      </c>
      <c r="T98" s="11">
        <v>7</v>
      </c>
      <c r="U98" s="11">
        <v>5</v>
      </c>
      <c r="V98" s="42">
        <f t="shared" si="31"/>
        <v>10.5</v>
      </c>
      <c r="W98" s="10" t="str">
        <f t="shared" si="32"/>
        <v>SI</v>
      </c>
      <c r="X98" s="10" t="str">
        <f t="shared" si="33"/>
        <v>Vai avanti</v>
      </c>
      <c r="Y98" s="10" t="s">
        <v>435</v>
      </c>
      <c r="Z98" s="2" t="s">
        <v>71</v>
      </c>
      <c r="AA98" s="2"/>
      <c r="AB98" s="2"/>
      <c r="AC98" s="10" t="s">
        <v>443</v>
      </c>
      <c r="AD98" s="10" t="s">
        <v>435</v>
      </c>
      <c r="AE98" s="10" t="s">
        <v>435</v>
      </c>
      <c r="AF98" s="10"/>
      <c r="AG98" s="10"/>
      <c r="AH98" s="10"/>
      <c r="AI98" s="10" t="s">
        <v>435</v>
      </c>
      <c r="AJ98" s="10" t="s">
        <v>435</v>
      </c>
      <c r="AK98" s="10" t="s">
        <v>435</v>
      </c>
      <c r="AL98" s="2" t="s">
        <v>443</v>
      </c>
      <c r="AM98" s="2" t="s">
        <v>435</v>
      </c>
      <c r="AN98" s="2" t="s">
        <v>443</v>
      </c>
      <c r="AO98" s="2" t="s">
        <v>443</v>
      </c>
      <c r="AP98" s="4"/>
      <c r="AQ98" s="4"/>
      <c r="AR98" s="4"/>
      <c r="AS98" s="4"/>
      <c r="AT98" s="4"/>
      <c r="AU98" s="2" t="s">
        <v>437</v>
      </c>
      <c r="AV98" s="10"/>
      <c r="AW98" s="4"/>
      <c r="AX98" s="115" t="s">
        <v>84</v>
      </c>
      <c r="AY98" s="65" t="str">
        <f t="shared" si="34"/>
        <v>5</v>
      </c>
      <c r="AZ98" s="65" t="str">
        <f t="shared" si="35"/>
        <v>2</v>
      </c>
      <c r="BA98" s="65" t="e">
        <f>#VALUE!</f>
        <v>#VALUE!</v>
      </c>
      <c r="BB98" s="65" t="e">
        <f>#VALUE!</f>
        <v>#VALUE!</v>
      </c>
      <c r="BC98" s="65" t="e">
        <f>#VALUE!</f>
        <v>#VALUE!</v>
      </c>
      <c r="BD98" s="66" t="str">
        <f t="shared" si="36"/>
        <v>0</v>
      </c>
      <c r="BE98" s="66" t="str">
        <f t="shared" si="37"/>
        <v>3</v>
      </c>
      <c r="BF98" s="66" t="str">
        <f t="shared" si="37"/>
        <v>3</v>
      </c>
      <c r="BG98" s="66" t="str">
        <f t="shared" si="38"/>
        <v>3</v>
      </c>
      <c r="BH98" s="66" t="str">
        <f t="shared" si="38"/>
        <v>3</v>
      </c>
      <c r="BI98" s="66" t="str">
        <f t="shared" si="39"/>
        <v>4</v>
      </c>
      <c r="BJ98" s="66" t="str">
        <f t="shared" si="40"/>
        <v>0</v>
      </c>
      <c r="BK98" s="66" t="str">
        <f t="shared" si="41"/>
        <v>2</v>
      </c>
      <c r="BL98" s="66" t="str">
        <f t="shared" si="42"/>
        <v>0</v>
      </c>
      <c r="BM98" s="66" t="str">
        <f t="shared" si="43"/>
        <v>0</v>
      </c>
      <c r="BN98" s="66" t="str">
        <f t="shared" si="44"/>
        <v>3</v>
      </c>
      <c r="BO98" s="66" t="str">
        <f t="shared" si="45"/>
        <v>0</v>
      </c>
      <c r="BP98" s="66" t="str">
        <f t="shared" si="46"/>
        <v>0</v>
      </c>
      <c r="BQ98" s="66" t="str">
        <f t="shared" si="47"/>
        <v>7</v>
      </c>
      <c r="BR98" s="67" t="e">
        <f t="shared" si="48"/>
        <v>#VALUE!</v>
      </c>
      <c r="BS98" s="81">
        <f t="shared" si="49"/>
        <v>30000</v>
      </c>
      <c r="BT98" s="83">
        <f t="shared" si="51"/>
        <v>4650</v>
      </c>
      <c r="BU98" s="84">
        <f t="shared" si="50"/>
        <v>25350</v>
      </c>
      <c r="BV98" s="84">
        <f t="shared" si="52"/>
        <v>10140</v>
      </c>
      <c r="BW98" s="84">
        <f t="shared" si="53"/>
        <v>15210</v>
      </c>
      <c r="BX98" s="9" t="s">
        <v>892</v>
      </c>
    </row>
    <row r="99" spans="1:76" s="1" customFormat="1" ht="18" customHeight="1">
      <c r="A99" s="4">
        <v>89</v>
      </c>
      <c r="B99" s="5" t="s">
        <v>406</v>
      </c>
      <c r="C99" s="31" t="s">
        <v>234</v>
      </c>
      <c r="D99" s="32" t="s">
        <v>235</v>
      </c>
      <c r="E99" s="32" t="s">
        <v>236</v>
      </c>
      <c r="F99" s="6" t="s">
        <v>232</v>
      </c>
      <c r="G99" s="17" t="s">
        <v>458</v>
      </c>
      <c r="H99" s="12" t="s">
        <v>459</v>
      </c>
      <c r="I99" s="33" t="s">
        <v>459</v>
      </c>
      <c r="J99" s="39"/>
      <c r="K99" s="9" t="s">
        <v>897</v>
      </c>
      <c r="L99" s="4" t="s">
        <v>460</v>
      </c>
      <c r="M99" s="4" t="s">
        <v>461</v>
      </c>
      <c r="N99" s="10" t="str">
        <f t="shared" si="29"/>
        <v>SI</v>
      </c>
      <c r="O99" s="10" t="str">
        <f t="shared" si="30"/>
        <v>vai avanti</v>
      </c>
      <c r="P99" s="10" t="s">
        <v>457</v>
      </c>
      <c r="Q99" s="11">
        <f t="shared" si="54"/>
        <v>23</v>
      </c>
      <c r="R99" s="11">
        <v>7</v>
      </c>
      <c r="S99" s="11">
        <v>16</v>
      </c>
      <c r="T99" s="11">
        <v>7</v>
      </c>
      <c r="U99" s="11">
        <v>3</v>
      </c>
      <c r="V99" s="42">
        <f t="shared" si="31"/>
        <v>8.944444444444445</v>
      </c>
      <c r="W99" s="10" t="str">
        <f t="shared" si="32"/>
        <v>SI</v>
      </c>
      <c r="X99" s="10" t="str">
        <f t="shared" si="33"/>
        <v>Vai avanti</v>
      </c>
      <c r="Y99" s="10" t="s">
        <v>443</v>
      </c>
      <c r="Z99" s="2" t="s">
        <v>73</v>
      </c>
      <c r="AA99" s="2"/>
      <c r="AB99" s="2"/>
      <c r="AC99" s="10" t="s">
        <v>443</v>
      </c>
      <c r="AD99" s="10" t="s">
        <v>435</v>
      </c>
      <c r="AE99" s="10" t="s">
        <v>435</v>
      </c>
      <c r="AF99" s="10"/>
      <c r="AG99" s="10"/>
      <c r="AH99" s="10"/>
      <c r="AI99" s="10" t="s">
        <v>435</v>
      </c>
      <c r="AJ99" s="10" t="s">
        <v>435</v>
      </c>
      <c r="AK99" s="10" t="s">
        <v>435</v>
      </c>
      <c r="AL99" s="2" t="s">
        <v>443</v>
      </c>
      <c r="AM99" s="2" t="s">
        <v>443</v>
      </c>
      <c r="AN99" s="2" t="s">
        <v>443</v>
      </c>
      <c r="AO99" s="2" t="s">
        <v>435</v>
      </c>
      <c r="AP99" s="4"/>
      <c r="AQ99" s="4"/>
      <c r="AR99" s="4"/>
      <c r="AS99" s="4"/>
      <c r="AT99" s="4"/>
      <c r="AU99" s="2" t="s">
        <v>437</v>
      </c>
      <c r="AV99" s="10"/>
      <c r="AW99" s="4"/>
      <c r="AX99" s="115" t="s">
        <v>84</v>
      </c>
      <c r="AY99" s="65" t="str">
        <f t="shared" si="34"/>
        <v>5</v>
      </c>
      <c r="AZ99" s="65" t="str">
        <f t="shared" si="35"/>
        <v>0</v>
      </c>
      <c r="BA99" s="65" t="e">
        <f>#VALUE!</f>
        <v>#VALUE!</v>
      </c>
      <c r="BB99" s="65" t="e">
        <f>#VALUE!</f>
        <v>#VALUE!</v>
      </c>
      <c r="BC99" s="65" t="e">
        <f>#VALUE!</f>
        <v>#VALUE!</v>
      </c>
      <c r="BD99" s="66" t="str">
        <f t="shared" si="36"/>
        <v>0</v>
      </c>
      <c r="BE99" s="66" t="str">
        <f t="shared" si="37"/>
        <v>3</v>
      </c>
      <c r="BF99" s="66" t="str">
        <f t="shared" si="37"/>
        <v>3</v>
      </c>
      <c r="BG99" s="66" t="str">
        <f t="shared" si="38"/>
        <v>3</v>
      </c>
      <c r="BH99" s="66" t="str">
        <f t="shared" si="38"/>
        <v>3</v>
      </c>
      <c r="BI99" s="66" t="str">
        <f t="shared" si="39"/>
        <v>4</v>
      </c>
      <c r="BJ99" s="66" t="str">
        <f t="shared" si="40"/>
        <v>0</v>
      </c>
      <c r="BK99" s="66" t="str">
        <f t="shared" si="41"/>
        <v>0</v>
      </c>
      <c r="BL99" s="66" t="str">
        <f t="shared" si="42"/>
        <v>0</v>
      </c>
      <c r="BM99" s="66" t="str">
        <f t="shared" si="43"/>
        <v>4</v>
      </c>
      <c r="BN99" s="66" t="str">
        <f t="shared" si="44"/>
        <v>3</v>
      </c>
      <c r="BO99" s="66" t="str">
        <f t="shared" si="45"/>
        <v>0</v>
      </c>
      <c r="BP99" s="66" t="str">
        <f t="shared" si="46"/>
        <v>0</v>
      </c>
      <c r="BQ99" s="66" t="str">
        <f t="shared" si="47"/>
        <v>7</v>
      </c>
      <c r="BR99" s="67" t="e">
        <f t="shared" si="48"/>
        <v>#VALUE!</v>
      </c>
      <c r="BS99" s="81">
        <f t="shared" si="49"/>
        <v>30000</v>
      </c>
      <c r="BT99" s="83">
        <f t="shared" si="51"/>
        <v>4650</v>
      </c>
      <c r="BU99" s="84">
        <f t="shared" si="50"/>
        <v>25350</v>
      </c>
      <c r="BV99" s="84">
        <f t="shared" si="52"/>
        <v>10140</v>
      </c>
      <c r="BW99" s="84">
        <f t="shared" si="53"/>
        <v>15210</v>
      </c>
      <c r="BX99" s="9" t="s">
        <v>892</v>
      </c>
    </row>
    <row r="100" spans="1:76" s="1" customFormat="1" ht="18" customHeight="1">
      <c r="A100" s="4">
        <v>90</v>
      </c>
      <c r="B100" s="5" t="s">
        <v>406</v>
      </c>
      <c r="C100" s="31" t="s">
        <v>237</v>
      </c>
      <c r="D100" s="32" t="s">
        <v>453</v>
      </c>
      <c r="E100" s="32" t="s">
        <v>238</v>
      </c>
      <c r="F100" s="6" t="s">
        <v>232</v>
      </c>
      <c r="G100" s="16" t="s">
        <v>239</v>
      </c>
      <c r="H100" s="12" t="s">
        <v>240</v>
      </c>
      <c r="I100" s="33" t="s">
        <v>240</v>
      </c>
      <c r="J100" s="39"/>
      <c r="K100" s="4" t="s">
        <v>454</v>
      </c>
      <c r="L100" s="4" t="s">
        <v>455</v>
      </c>
      <c r="M100" s="4" t="s">
        <v>456</v>
      </c>
      <c r="N100" s="10" t="str">
        <f t="shared" si="29"/>
        <v>SI</v>
      </c>
      <c r="O100" s="10" t="str">
        <f t="shared" si="30"/>
        <v>vai avanti</v>
      </c>
      <c r="P100" s="10" t="s">
        <v>457</v>
      </c>
      <c r="Q100" s="11">
        <f t="shared" si="54"/>
        <v>20</v>
      </c>
      <c r="R100" s="11">
        <v>10</v>
      </c>
      <c r="S100" s="11">
        <v>10</v>
      </c>
      <c r="T100" s="11">
        <v>5</v>
      </c>
      <c r="U100" s="11">
        <v>2</v>
      </c>
      <c r="V100" s="42">
        <f t="shared" si="31"/>
        <v>8.333333333333334</v>
      </c>
      <c r="W100" s="10" t="str">
        <f t="shared" si="32"/>
        <v>SI</v>
      </c>
      <c r="X100" s="10" t="str">
        <f t="shared" si="33"/>
        <v>Vai avanti</v>
      </c>
      <c r="Y100" s="10" t="s">
        <v>443</v>
      </c>
      <c r="Z100" s="2" t="s">
        <v>68</v>
      </c>
      <c r="AA100" s="2" t="s">
        <v>70</v>
      </c>
      <c r="AB100" s="2"/>
      <c r="AC100" s="10" t="s">
        <v>443</v>
      </c>
      <c r="AD100" s="10" t="s">
        <v>443</v>
      </c>
      <c r="AE100" s="10" t="s">
        <v>435</v>
      </c>
      <c r="AF100" s="10"/>
      <c r="AG100" s="10"/>
      <c r="AH100" s="10"/>
      <c r="AI100" s="10" t="s">
        <v>435</v>
      </c>
      <c r="AJ100" s="10" t="s">
        <v>435</v>
      </c>
      <c r="AK100" s="10" t="s">
        <v>435</v>
      </c>
      <c r="AL100" s="2" t="s">
        <v>443</v>
      </c>
      <c r="AM100" s="2" t="s">
        <v>443</v>
      </c>
      <c r="AN100" s="2" t="s">
        <v>435</v>
      </c>
      <c r="AO100" s="2" t="s">
        <v>443</v>
      </c>
      <c r="AP100" s="4"/>
      <c r="AQ100" s="4"/>
      <c r="AR100" s="4"/>
      <c r="AS100" s="4"/>
      <c r="AT100" s="4"/>
      <c r="AU100" s="2"/>
      <c r="AV100" s="10" t="s">
        <v>437</v>
      </c>
      <c r="AW100" s="4"/>
      <c r="AX100" s="115" t="s">
        <v>84</v>
      </c>
      <c r="AY100" s="65" t="str">
        <f t="shared" si="34"/>
        <v>5</v>
      </c>
      <c r="AZ100" s="65" t="str">
        <f t="shared" si="35"/>
        <v>0</v>
      </c>
      <c r="BA100" s="65" t="e">
        <f>#VALUE!</f>
        <v>#VALUE!</v>
      </c>
      <c r="BB100" s="65" t="e">
        <f>#VALUE!</f>
        <v>#VALUE!</v>
      </c>
      <c r="BC100" s="65" t="e">
        <f>#VALUE!</f>
        <v>#VALUE!</v>
      </c>
      <c r="BD100" s="66" t="str">
        <f t="shared" si="36"/>
        <v>0</v>
      </c>
      <c r="BE100" s="66" t="str">
        <f t="shared" si="37"/>
        <v>0</v>
      </c>
      <c r="BF100" s="66" t="str">
        <f t="shared" si="37"/>
        <v>3</v>
      </c>
      <c r="BG100" s="66" t="str">
        <f t="shared" si="38"/>
        <v>3</v>
      </c>
      <c r="BH100" s="66" t="str">
        <f t="shared" si="38"/>
        <v>3</v>
      </c>
      <c r="BI100" s="66" t="str">
        <f t="shared" si="39"/>
        <v>4</v>
      </c>
      <c r="BJ100" s="66" t="str">
        <f t="shared" si="40"/>
        <v>0</v>
      </c>
      <c r="BK100" s="66" t="str">
        <f t="shared" si="41"/>
        <v>0</v>
      </c>
      <c r="BL100" s="66" t="str">
        <f t="shared" si="42"/>
        <v>3</v>
      </c>
      <c r="BM100" s="66" t="str">
        <f t="shared" si="43"/>
        <v>0</v>
      </c>
      <c r="BN100" s="66" t="str">
        <f t="shared" si="44"/>
        <v>0</v>
      </c>
      <c r="BO100" s="66" t="str">
        <f t="shared" si="45"/>
        <v>2</v>
      </c>
      <c r="BP100" s="66" t="str">
        <f t="shared" si="46"/>
        <v>0</v>
      </c>
      <c r="BQ100" s="66" t="str">
        <f t="shared" si="47"/>
        <v>7</v>
      </c>
      <c r="BR100" s="67" t="e">
        <f t="shared" si="48"/>
        <v>#VALUE!</v>
      </c>
      <c r="BS100" s="81">
        <f t="shared" si="49"/>
        <v>25000</v>
      </c>
      <c r="BT100" s="83">
        <f t="shared" si="51"/>
        <v>3875</v>
      </c>
      <c r="BU100" s="84">
        <f t="shared" si="50"/>
        <v>21125</v>
      </c>
      <c r="BV100" s="84">
        <f t="shared" si="52"/>
        <v>8450</v>
      </c>
      <c r="BW100" s="84">
        <f t="shared" si="53"/>
        <v>12675</v>
      </c>
      <c r="BX100" s="9" t="s">
        <v>892</v>
      </c>
    </row>
    <row r="101" spans="1:76" s="1" customFormat="1" ht="18" customHeight="1">
      <c r="A101" s="4">
        <v>91</v>
      </c>
      <c r="B101" s="5" t="s">
        <v>407</v>
      </c>
      <c r="C101" s="31" t="s">
        <v>403</v>
      </c>
      <c r="D101" s="32" t="s">
        <v>404</v>
      </c>
      <c r="E101" s="32" t="s">
        <v>405</v>
      </c>
      <c r="F101" s="6" t="s">
        <v>244</v>
      </c>
      <c r="G101" s="17" t="s">
        <v>429</v>
      </c>
      <c r="H101" s="14" t="s">
        <v>430</v>
      </c>
      <c r="I101" s="40" t="s">
        <v>431</v>
      </c>
      <c r="J101" s="39"/>
      <c r="K101" s="4" t="s">
        <v>432</v>
      </c>
      <c r="L101" s="4" t="s">
        <v>405</v>
      </c>
      <c r="M101" s="4" t="s">
        <v>433</v>
      </c>
      <c r="N101" s="10" t="str">
        <f t="shared" si="29"/>
        <v>SI</v>
      </c>
      <c r="O101" s="10" t="str">
        <f t="shared" si="30"/>
        <v>vai avanti</v>
      </c>
      <c r="P101" s="10" t="s">
        <v>434</v>
      </c>
      <c r="Q101" s="11">
        <f t="shared" si="54"/>
        <v>44</v>
      </c>
      <c r="R101" s="11">
        <v>24</v>
      </c>
      <c r="S101" s="11">
        <v>20</v>
      </c>
      <c r="T101" s="11">
        <v>8</v>
      </c>
      <c r="U101" s="11">
        <v>6</v>
      </c>
      <c r="V101" s="42">
        <f t="shared" si="31"/>
        <v>9.777777777777779</v>
      </c>
      <c r="W101" s="10" t="str">
        <f t="shared" si="32"/>
        <v>SI</v>
      </c>
      <c r="X101" s="10" t="str">
        <f t="shared" si="33"/>
        <v>Vai avanti</v>
      </c>
      <c r="Y101" s="10" t="s">
        <v>435</v>
      </c>
      <c r="Z101" s="5" t="s">
        <v>436</v>
      </c>
      <c r="AA101" s="5" t="s">
        <v>71</v>
      </c>
      <c r="AB101" s="5"/>
      <c r="AC101" s="10"/>
      <c r="AD101" s="10" t="s">
        <v>435</v>
      </c>
      <c r="AE101" s="10" t="s">
        <v>435</v>
      </c>
      <c r="AF101" s="10"/>
      <c r="AG101" s="10"/>
      <c r="AH101" s="10"/>
      <c r="AI101" s="10" t="s">
        <v>435</v>
      </c>
      <c r="AJ101" s="10" t="s">
        <v>435</v>
      </c>
      <c r="AK101" s="10" t="s">
        <v>435</v>
      </c>
      <c r="AL101" s="2"/>
      <c r="AM101" s="2"/>
      <c r="AN101" s="2"/>
      <c r="AO101" s="2" t="s">
        <v>435</v>
      </c>
      <c r="AP101" s="4"/>
      <c r="AQ101" s="4"/>
      <c r="AR101" s="4"/>
      <c r="AS101" s="4"/>
      <c r="AT101" s="4"/>
      <c r="AU101" s="2" t="s">
        <v>437</v>
      </c>
      <c r="AV101" s="4"/>
      <c r="AW101" s="4"/>
      <c r="AX101" s="115" t="s">
        <v>84</v>
      </c>
      <c r="AY101" s="65" t="str">
        <f t="shared" si="34"/>
        <v>5</v>
      </c>
      <c r="AZ101" s="65" t="str">
        <f t="shared" si="35"/>
        <v>2</v>
      </c>
      <c r="BA101" s="65" t="e">
        <f>#VALUE!</f>
        <v>#VALUE!</v>
      </c>
      <c r="BB101" s="65" t="e">
        <f>#VALUE!</f>
        <v>#VALUE!</v>
      </c>
      <c r="BC101" s="65" t="e">
        <f>#VALUE!</f>
        <v>#VALUE!</v>
      </c>
      <c r="BD101" s="66" t="str">
        <f t="shared" si="36"/>
        <v>0</v>
      </c>
      <c r="BE101" s="66" t="str">
        <f t="shared" si="37"/>
        <v>3</v>
      </c>
      <c r="BF101" s="66" t="str">
        <f t="shared" si="37"/>
        <v>3</v>
      </c>
      <c r="BG101" s="66" t="str">
        <f t="shared" si="38"/>
        <v>3</v>
      </c>
      <c r="BH101" s="66" t="str">
        <f t="shared" si="38"/>
        <v>3</v>
      </c>
      <c r="BI101" s="66" t="str">
        <f t="shared" si="39"/>
        <v>4</v>
      </c>
      <c r="BJ101" s="66" t="str">
        <f t="shared" si="40"/>
        <v>0</v>
      </c>
      <c r="BK101" s="66" t="str">
        <f t="shared" si="41"/>
        <v>0</v>
      </c>
      <c r="BL101" s="66" t="str">
        <f t="shared" si="42"/>
        <v>0</v>
      </c>
      <c r="BM101" s="66" t="str">
        <f t="shared" si="43"/>
        <v>4</v>
      </c>
      <c r="BN101" s="66" t="str">
        <f t="shared" si="44"/>
        <v>3</v>
      </c>
      <c r="BO101" s="66" t="str">
        <f t="shared" si="45"/>
        <v>0</v>
      </c>
      <c r="BP101" s="66" t="str">
        <f t="shared" si="46"/>
        <v>0</v>
      </c>
      <c r="BQ101" s="66" t="str">
        <f t="shared" si="47"/>
        <v>7</v>
      </c>
      <c r="BR101" s="67" t="e">
        <f t="shared" si="48"/>
        <v>#VALUE!</v>
      </c>
      <c r="BS101" s="81">
        <f t="shared" si="49"/>
        <v>30000</v>
      </c>
      <c r="BT101" s="83">
        <f t="shared" si="51"/>
        <v>4650</v>
      </c>
      <c r="BU101" s="84">
        <f t="shared" si="50"/>
        <v>25350</v>
      </c>
      <c r="BV101" s="84">
        <f t="shared" si="52"/>
        <v>10140</v>
      </c>
      <c r="BW101" s="84">
        <f t="shared" si="53"/>
        <v>15210</v>
      </c>
      <c r="BX101" s="9" t="s">
        <v>899</v>
      </c>
    </row>
    <row r="102" spans="1:76" s="1" customFormat="1" ht="18" customHeight="1">
      <c r="A102" s="4">
        <v>92</v>
      </c>
      <c r="B102" s="5" t="s">
        <v>69</v>
      </c>
      <c r="C102" s="31" t="s">
        <v>357</v>
      </c>
      <c r="D102" s="32" t="s">
        <v>401</v>
      </c>
      <c r="E102" s="32" t="s">
        <v>402</v>
      </c>
      <c r="F102" s="6" t="s">
        <v>244</v>
      </c>
      <c r="G102" s="17" t="s">
        <v>438</v>
      </c>
      <c r="H102" s="14"/>
      <c r="I102" s="40"/>
      <c r="J102" s="39" t="s">
        <v>439</v>
      </c>
      <c r="K102" s="4" t="s">
        <v>440</v>
      </c>
      <c r="L102" s="4" t="s">
        <v>441</v>
      </c>
      <c r="M102" s="4" t="s">
        <v>442</v>
      </c>
      <c r="N102" s="10" t="str">
        <f t="shared" si="29"/>
        <v>SI</v>
      </c>
      <c r="O102" s="10" t="str">
        <f t="shared" si="30"/>
        <v>vai avanti</v>
      </c>
      <c r="P102" s="10" t="s">
        <v>434</v>
      </c>
      <c r="Q102" s="11">
        <v>15</v>
      </c>
      <c r="R102" s="11">
        <v>6</v>
      </c>
      <c r="S102" s="11">
        <v>9</v>
      </c>
      <c r="T102" s="11">
        <v>5</v>
      </c>
      <c r="U102" s="11">
        <v>1.5</v>
      </c>
      <c r="V102" s="42">
        <f t="shared" si="31"/>
        <v>8.333333333333334</v>
      </c>
      <c r="W102" s="10" t="str">
        <f t="shared" si="32"/>
        <v>SI</v>
      </c>
      <c r="X102" s="10" t="str">
        <f t="shared" si="33"/>
        <v>Vai avanti</v>
      </c>
      <c r="Y102" s="2" t="s">
        <v>435</v>
      </c>
      <c r="Z102" s="5" t="s">
        <v>65</v>
      </c>
      <c r="AA102" s="5" t="s">
        <v>64</v>
      </c>
      <c r="AB102" s="5"/>
      <c r="AC102" s="2" t="s">
        <v>435</v>
      </c>
      <c r="AD102" s="2" t="s">
        <v>443</v>
      </c>
      <c r="AE102" s="2" t="s">
        <v>435</v>
      </c>
      <c r="AF102" s="10"/>
      <c r="AG102" s="10"/>
      <c r="AH102" s="10"/>
      <c r="AI102" s="2" t="s">
        <v>435</v>
      </c>
      <c r="AJ102" s="2" t="s">
        <v>435</v>
      </c>
      <c r="AK102" s="2" t="s">
        <v>443</v>
      </c>
      <c r="AL102" s="2" t="s">
        <v>443</v>
      </c>
      <c r="AM102" s="2" t="s">
        <v>443</v>
      </c>
      <c r="AN102" s="2" t="s">
        <v>435</v>
      </c>
      <c r="AO102" s="2" t="s">
        <v>443</v>
      </c>
      <c r="AP102" s="4"/>
      <c r="AQ102" s="4"/>
      <c r="AR102" s="4"/>
      <c r="AS102" s="4"/>
      <c r="AT102" s="4"/>
      <c r="AU102" s="2" t="s">
        <v>437</v>
      </c>
      <c r="AV102" s="4"/>
      <c r="AW102" s="4"/>
      <c r="AX102" s="5" t="s">
        <v>85</v>
      </c>
      <c r="AY102" s="65" t="str">
        <f t="shared" si="34"/>
        <v>5</v>
      </c>
      <c r="AZ102" s="65" t="str">
        <f t="shared" si="35"/>
        <v>2</v>
      </c>
      <c r="BA102" s="65" t="e">
        <f>#VALUE!</f>
        <v>#VALUE!</v>
      </c>
      <c r="BB102" s="65" t="e">
        <f>#VALUE!</f>
        <v>#VALUE!</v>
      </c>
      <c r="BC102" s="65" t="e">
        <f>#VALUE!</f>
        <v>#VALUE!</v>
      </c>
      <c r="BD102" s="66" t="str">
        <f t="shared" si="36"/>
        <v>2</v>
      </c>
      <c r="BE102" s="66" t="str">
        <f t="shared" si="37"/>
        <v>0</v>
      </c>
      <c r="BF102" s="66" t="str">
        <f t="shared" si="37"/>
        <v>3</v>
      </c>
      <c r="BG102" s="66" t="str">
        <f t="shared" si="38"/>
        <v>3</v>
      </c>
      <c r="BH102" s="66" t="str">
        <f t="shared" si="38"/>
        <v>3</v>
      </c>
      <c r="BI102" s="66" t="str">
        <f t="shared" si="39"/>
        <v>0</v>
      </c>
      <c r="BJ102" s="66" t="str">
        <f t="shared" si="40"/>
        <v>0</v>
      </c>
      <c r="BK102" s="66" t="str">
        <f t="shared" si="41"/>
        <v>0</v>
      </c>
      <c r="BL102" s="66" t="str">
        <f t="shared" si="42"/>
        <v>3</v>
      </c>
      <c r="BM102" s="66" t="str">
        <f t="shared" si="43"/>
        <v>0</v>
      </c>
      <c r="BN102" s="66" t="str">
        <f t="shared" si="44"/>
        <v>3</v>
      </c>
      <c r="BO102" s="66" t="str">
        <f t="shared" si="45"/>
        <v>0</v>
      </c>
      <c r="BP102" s="66" t="str">
        <f t="shared" si="46"/>
        <v>0</v>
      </c>
      <c r="BQ102" s="66" t="str">
        <f t="shared" si="47"/>
        <v>5</v>
      </c>
      <c r="BR102" s="67" t="e">
        <f t="shared" si="48"/>
        <v>#VALUE!</v>
      </c>
      <c r="BS102" s="81">
        <f t="shared" si="49"/>
        <v>25000</v>
      </c>
      <c r="BT102" s="83">
        <f t="shared" si="51"/>
        <v>3875</v>
      </c>
      <c r="BU102" s="84">
        <f t="shared" si="50"/>
        <v>21125</v>
      </c>
      <c r="BV102" s="84">
        <f t="shared" si="52"/>
        <v>8450</v>
      </c>
      <c r="BW102" s="84">
        <f t="shared" si="53"/>
        <v>12675</v>
      </c>
      <c r="BX102" s="9" t="s">
        <v>899</v>
      </c>
    </row>
    <row r="103" spans="1:76" s="1" customFormat="1" ht="18" customHeight="1">
      <c r="A103" s="4">
        <v>93</v>
      </c>
      <c r="B103" s="5" t="s">
        <v>406</v>
      </c>
      <c r="C103" s="31" t="s">
        <v>241</v>
      </c>
      <c r="D103" s="32" t="s">
        <v>242</v>
      </c>
      <c r="E103" s="32" t="s">
        <v>243</v>
      </c>
      <c r="F103" s="6" t="s">
        <v>244</v>
      </c>
      <c r="G103" s="16" t="s">
        <v>245</v>
      </c>
      <c r="H103" s="12" t="s">
        <v>246</v>
      </c>
      <c r="I103" s="33" t="s">
        <v>246</v>
      </c>
      <c r="J103" s="39"/>
      <c r="K103" s="4" t="s">
        <v>445</v>
      </c>
      <c r="L103" s="4" t="s">
        <v>677</v>
      </c>
      <c r="M103" s="4" t="s">
        <v>446</v>
      </c>
      <c r="N103" s="10" t="str">
        <f t="shared" si="29"/>
        <v>SI</v>
      </c>
      <c r="O103" s="10" t="str">
        <f t="shared" si="30"/>
        <v>vai avanti</v>
      </c>
      <c r="P103" s="10" t="s">
        <v>434</v>
      </c>
      <c r="Q103" s="11">
        <f>R103+S103</f>
        <v>21</v>
      </c>
      <c r="R103" s="11">
        <v>10</v>
      </c>
      <c r="S103" s="11">
        <v>11</v>
      </c>
      <c r="T103" s="11">
        <v>5</v>
      </c>
      <c r="U103" s="11">
        <v>2</v>
      </c>
      <c r="V103" s="42">
        <f t="shared" si="31"/>
        <v>8.75</v>
      </c>
      <c r="W103" s="10" t="str">
        <f t="shared" si="32"/>
        <v>SI</v>
      </c>
      <c r="X103" s="10" t="str">
        <f t="shared" si="33"/>
        <v>Vai avanti</v>
      </c>
      <c r="Y103" s="10" t="s">
        <v>443</v>
      </c>
      <c r="Z103" s="2" t="s">
        <v>74</v>
      </c>
      <c r="AA103" s="2" t="s">
        <v>70</v>
      </c>
      <c r="AB103" s="2"/>
      <c r="AC103" s="10" t="s">
        <v>443</v>
      </c>
      <c r="AD103" s="10" t="s">
        <v>443</v>
      </c>
      <c r="AE103" s="10" t="s">
        <v>435</v>
      </c>
      <c r="AF103" s="10"/>
      <c r="AG103" s="10"/>
      <c r="AH103" s="10"/>
      <c r="AI103" s="10" t="s">
        <v>435</v>
      </c>
      <c r="AJ103" s="10" t="s">
        <v>435</v>
      </c>
      <c r="AK103" s="10" t="s">
        <v>435</v>
      </c>
      <c r="AL103" s="2" t="s">
        <v>443</v>
      </c>
      <c r="AM103" s="2" t="s">
        <v>443</v>
      </c>
      <c r="AN103" s="2" t="s">
        <v>435</v>
      </c>
      <c r="AO103" s="2" t="s">
        <v>443</v>
      </c>
      <c r="AP103" s="4"/>
      <c r="AQ103" s="4"/>
      <c r="AR103" s="4"/>
      <c r="AS103" s="4"/>
      <c r="AT103" s="4"/>
      <c r="AU103" s="2" t="s">
        <v>437</v>
      </c>
      <c r="AV103" s="10"/>
      <c r="AW103" s="4"/>
      <c r="AX103" s="115" t="s">
        <v>85</v>
      </c>
      <c r="AY103" s="65" t="str">
        <f t="shared" si="34"/>
        <v>5</v>
      </c>
      <c r="AZ103" s="65" t="str">
        <f t="shared" si="35"/>
        <v>0</v>
      </c>
      <c r="BA103" s="65" t="e">
        <f>#VALUE!</f>
        <v>#VALUE!</v>
      </c>
      <c r="BB103" s="65" t="e">
        <f>#VALUE!</f>
        <v>#VALUE!</v>
      </c>
      <c r="BC103" s="65" t="e">
        <f>#VALUE!</f>
        <v>#VALUE!</v>
      </c>
      <c r="BD103" s="66" t="str">
        <f t="shared" si="36"/>
        <v>0</v>
      </c>
      <c r="BE103" s="66" t="str">
        <f t="shared" si="37"/>
        <v>0</v>
      </c>
      <c r="BF103" s="66" t="str">
        <f t="shared" si="37"/>
        <v>3</v>
      </c>
      <c r="BG103" s="66" t="str">
        <f t="shared" si="38"/>
        <v>3</v>
      </c>
      <c r="BH103" s="66" t="str">
        <f t="shared" si="38"/>
        <v>3</v>
      </c>
      <c r="BI103" s="66" t="str">
        <f t="shared" si="39"/>
        <v>4</v>
      </c>
      <c r="BJ103" s="66" t="str">
        <f t="shared" si="40"/>
        <v>0</v>
      </c>
      <c r="BK103" s="66" t="str">
        <f t="shared" si="41"/>
        <v>0</v>
      </c>
      <c r="BL103" s="66" t="str">
        <f t="shared" si="42"/>
        <v>3</v>
      </c>
      <c r="BM103" s="66" t="str">
        <f t="shared" si="43"/>
        <v>0</v>
      </c>
      <c r="BN103" s="66" t="str">
        <f t="shared" si="44"/>
        <v>3</v>
      </c>
      <c r="BO103" s="66" t="str">
        <f t="shared" si="45"/>
        <v>0</v>
      </c>
      <c r="BP103" s="66" t="str">
        <f t="shared" si="46"/>
        <v>0</v>
      </c>
      <c r="BQ103" s="66" t="str">
        <f t="shared" si="47"/>
        <v>5</v>
      </c>
      <c r="BR103" s="67" t="e">
        <f t="shared" si="48"/>
        <v>#VALUE!</v>
      </c>
      <c r="BS103" s="81">
        <f t="shared" si="49"/>
        <v>25000</v>
      </c>
      <c r="BT103" s="83">
        <f t="shared" si="51"/>
        <v>3875</v>
      </c>
      <c r="BU103" s="84">
        <f t="shared" si="50"/>
        <v>21125</v>
      </c>
      <c r="BV103" s="84">
        <f t="shared" si="52"/>
        <v>8450</v>
      </c>
      <c r="BW103" s="84">
        <f t="shared" si="53"/>
        <v>12675</v>
      </c>
      <c r="BX103" s="9" t="s">
        <v>892</v>
      </c>
    </row>
    <row r="104" spans="1:76" s="1" customFormat="1" ht="18" customHeight="1">
      <c r="A104" s="4">
        <v>94</v>
      </c>
      <c r="B104" s="5" t="s">
        <v>406</v>
      </c>
      <c r="C104" s="31" t="s">
        <v>247</v>
      </c>
      <c r="D104" s="32" t="s">
        <v>248</v>
      </c>
      <c r="E104" s="32" t="s">
        <v>243</v>
      </c>
      <c r="F104" s="6" t="s">
        <v>244</v>
      </c>
      <c r="G104" s="17" t="s">
        <v>447</v>
      </c>
      <c r="H104" s="12" t="s">
        <v>448</v>
      </c>
      <c r="I104" s="33" t="s">
        <v>449</v>
      </c>
      <c r="J104" s="39"/>
      <c r="K104" s="4" t="s">
        <v>450</v>
      </c>
      <c r="L104" s="4" t="s">
        <v>451</v>
      </c>
      <c r="M104" s="4" t="s">
        <v>452</v>
      </c>
      <c r="N104" s="10" t="str">
        <f t="shared" si="29"/>
        <v>SI</v>
      </c>
      <c r="O104" s="10" t="str">
        <f t="shared" si="30"/>
        <v>vai avanti</v>
      </c>
      <c r="P104" s="10" t="s">
        <v>434</v>
      </c>
      <c r="Q104" s="11">
        <f>R104+S104</f>
        <v>20</v>
      </c>
      <c r="R104" s="11">
        <v>15</v>
      </c>
      <c r="S104" s="11">
        <v>5</v>
      </c>
      <c r="T104" s="11">
        <v>7</v>
      </c>
      <c r="U104" s="11">
        <v>2</v>
      </c>
      <c r="V104" s="42">
        <f t="shared" si="31"/>
        <v>11.666666666666666</v>
      </c>
      <c r="W104" s="10" t="str">
        <f t="shared" si="32"/>
        <v>SI</v>
      </c>
      <c r="X104" s="10" t="str">
        <f t="shared" si="33"/>
        <v>Vai avanti</v>
      </c>
      <c r="Y104" s="10" t="s">
        <v>443</v>
      </c>
      <c r="Z104" s="2" t="s">
        <v>74</v>
      </c>
      <c r="AA104" s="2"/>
      <c r="AB104" s="2"/>
      <c r="AC104" s="10" t="s">
        <v>443</v>
      </c>
      <c r="AD104" s="10" t="s">
        <v>443</v>
      </c>
      <c r="AE104" s="10" t="s">
        <v>435</v>
      </c>
      <c r="AF104" s="10"/>
      <c r="AG104" s="10"/>
      <c r="AH104" s="10"/>
      <c r="AI104" s="10" t="s">
        <v>435</v>
      </c>
      <c r="AJ104" s="10" t="s">
        <v>435</v>
      </c>
      <c r="AK104" s="10" t="s">
        <v>435</v>
      </c>
      <c r="AL104" s="2" t="s">
        <v>443</v>
      </c>
      <c r="AM104" s="2" t="s">
        <v>443</v>
      </c>
      <c r="AN104" s="2" t="s">
        <v>435</v>
      </c>
      <c r="AO104" s="2" t="s">
        <v>443</v>
      </c>
      <c r="AP104" s="4"/>
      <c r="AQ104" s="4"/>
      <c r="AR104" s="4"/>
      <c r="AS104" s="4"/>
      <c r="AT104" s="4"/>
      <c r="AU104" s="2"/>
      <c r="AV104" s="10"/>
      <c r="AW104" s="4" t="s">
        <v>437</v>
      </c>
      <c r="AX104" s="115" t="s">
        <v>84</v>
      </c>
      <c r="AY104" s="65" t="str">
        <f t="shared" si="34"/>
        <v>5</v>
      </c>
      <c r="AZ104" s="65" t="str">
        <f t="shared" si="35"/>
        <v>0</v>
      </c>
      <c r="BA104" s="65" t="e">
        <f>#VALUE!</f>
        <v>#VALUE!</v>
      </c>
      <c r="BB104" s="65" t="e">
        <f>#VALUE!</f>
        <v>#VALUE!</v>
      </c>
      <c r="BC104" s="65" t="e">
        <f>#VALUE!</f>
        <v>#VALUE!</v>
      </c>
      <c r="BD104" s="66" t="str">
        <f t="shared" si="36"/>
        <v>0</v>
      </c>
      <c r="BE104" s="66" t="str">
        <f t="shared" si="37"/>
        <v>0</v>
      </c>
      <c r="BF104" s="66" t="str">
        <f t="shared" si="37"/>
        <v>3</v>
      </c>
      <c r="BG104" s="66" t="str">
        <f t="shared" si="38"/>
        <v>3</v>
      </c>
      <c r="BH104" s="66" t="str">
        <f t="shared" si="38"/>
        <v>3</v>
      </c>
      <c r="BI104" s="66" t="str">
        <f t="shared" si="39"/>
        <v>4</v>
      </c>
      <c r="BJ104" s="66" t="str">
        <f t="shared" si="40"/>
        <v>0</v>
      </c>
      <c r="BK104" s="66" t="str">
        <f t="shared" si="41"/>
        <v>0</v>
      </c>
      <c r="BL104" s="66" t="str">
        <f t="shared" si="42"/>
        <v>3</v>
      </c>
      <c r="BM104" s="66" t="str">
        <f t="shared" si="43"/>
        <v>0</v>
      </c>
      <c r="BN104" s="66" t="str">
        <f t="shared" si="44"/>
        <v>0</v>
      </c>
      <c r="BO104" s="66" t="str">
        <f t="shared" si="45"/>
        <v>0</v>
      </c>
      <c r="BP104" s="66" t="str">
        <f t="shared" si="46"/>
        <v>1</v>
      </c>
      <c r="BQ104" s="66" t="str">
        <f t="shared" si="47"/>
        <v>7</v>
      </c>
      <c r="BR104" s="67" t="e">
        <f t="shared" si="48"/>
        <v>#VALUE!</v>
      </c>
      <c r="BS104" s="81">
        <f t="shared" si="49"/>
        <v>30000</v>
      </c>
      <c r="BT104" s="83">
        <f t="shared" si="51"/>
        <v>4650</v>
      </c>
      <c r="BU104" s="84">
        <f t="shared" si="50"/>
        <v>25350</v>
      </c>
      <c r="BV104" s="84">
        <f t="shared" si="52"/>
        <v>10140</v>
      </c>
      <c r="BW104" s="84">
        <f t="shared" si="53"/>
        <v>15210</v>
      </c>
      <c r="BX104" s="9" t="s">
        <v>892</v>
      </c>
    </row>
    <row r="105" spans="1:76" s="1" customFormat="1" ht="18" customHeight="1">
      <c r="A105" s="4">
        <v>95</v>
      </c>
      <c r="B105" s="5" t="s">
        <v>406</v>
      </c>
      <c r="C105" s="31" t="s">
        <v>249</v>
      </c>
      <c r="D105" s="32" t="s">
        <v>250</v>
      </c>
      <c r="E105" s="32" t="s">
        <v>251</v>
      </c>
      <c r="F105" s="6" t="s">
        <v>244</v>
      </c>
      <c r="G105" s="17" t="s">
        <v>444</v>
      </c>
      <c r="H105" s="12" t="s">
        <v>252</v>
      </c>
      <c r="I105" s="33" t="s">
        <v>253</v>
      </c>
      <c r="J105" s="39"/>
      <c r="K105" s="4" t="s">
        <v>880</v>
      </c>
      <c r="L105" s="4" t="s">
        <v>881</v>
      </c>
      <c r="M105" s="4" t="s">
        <v>830</v>
      </c>
      <c r="N105" s="10" t="str">
        <f t="shared" si="29"/>
        <v>SI</v>
      </c>
      <c r="O105" s="10" t="str">
        <f t="shared" si="30"/>
        <v>vai avanti</v>
      </c>
      <c r="P105" s="10" t="s">
        <v>434</v>
      </c>
      <c r="Q105" s="11">
        <f>R105+S105</f>
        <v>25</v>
      </c>
      <c r="R105" s="11">
        <v>17</v>
      </c>
      <c r="S105" s="11">
        <v>8</v>
      </c>
      <c r="T105" s="11">
        <v>7</v>
      </c>
      <c r="U105" s="11">
        <v>3</v>
      </c>
      <c r="V105" s="42">
        <f t="shared" si="31"/>
        <v>9.722222222222221</v>
      </c>
      <c r="W105" s="10" t="str">
        <f t="shared" si="32"/>
        <v>SI</v>
      </c>
      <c r="X105" s="10" t="str">
        <f t="shared" si="33"/>
        <v>Vai avanti</v>
      </c>
      <c r="Y105" s="10" t="s">
        <v>443</v>
      </c>
      <c r="Z105" s="2" t="s">
        <v>71</v>
      </c>
      <c r="AA105" s="2" t="s">
        <v>80</v>
      </c>
      <c r="AB105" s="2" t="s">
        <v>70</v>
      </c>
      <c r="AC105" s="10" t="s">
        <v>443</v>
      </c>
      <c r="AD105" s="10" t="s">
        <v>435</v>
      </c>
      <c r="AE105" s="10" t="s">
        <v>435</v>
      </c>
      <c r="AF105" s="10"/>
      <c r="AG105" s="10"/>
      <c r="AH105" s="10"/>
      <c r="AI105" s="10" t="s">
        <v>435</v>
      </c>
      <c r="AJ105" s="10" t="s">
        <v>435</v>
      </c>
      <c r="AK105" s="10" t="s">
        <v>435</v>
      </c>
      <c r="AL105" s="2" t="s">
        <v>443</v>
      </c>
      <c r="AM105" s="2" t="s">
        <v>443</v>
      </c>
      <c r="AN105" s="2" t="s">
        <v>435</v>
      </c>
      <c r="AO105" s="2" t="s">
        <v>443</v>
      </c>
      <c r="AP105" s="4"/>
      <c r="AQ105" s="4"/>
      <c r="AR105" s="4"/>
      <c r="AS105" s="4"/>
      <c r="AT105" s="4"/>
      <c r="AU105" s="2" t="s">
        <v>437</v>
      </c>
      <c r="AV105" s="10"/>
      <c r="AW105" s="4"/>
      <c r="AX105" s="115" t="s">
        <v>85</v>
      </c>
      <c r="AY105" s="65" t="str">
        <f t="shared" si="34"/>
        <v>5</v>
      </c>
      <c r="AZ105" s="65" t="str">
        <f t="shared" si="35"/>
        <v>0</v>
      </c>
      <c r="BA105" s="65" t="e">
        <f>#VALUE!</f>
        <v>#VALUE!</v>
      </c>
      <c r="BB105" s="65" t="e">
        <f>#VALUE!</f>
        <v>#VALUE!</v>
      </c>
      <c r="BC105" s="65" t="e">
        <f>#VALUE!</f>
        <v>#VALUE!</v>
      </c>
      <c r="BD105" s="66" t="str">
        <f t="shared" si="36"/>
        <v>0</v>
      </c>
      <c r="BE105" s="66" t="str">
        <f t="shared" si="37"/>
        <v>3</v>
      </c>
      <c r="BF105" s="66" t="str">
        <f t="shared" si="37"/>
        <v>3</v>
      </c>
      <c r="BG105" s="66" t="str">
        <f t="shared" si="38"/>
        <v>3</v>
      </c>
      <c r="BH105" s="66" t="str">
        <f t="shared" si="38"/>
        <v>3</v>
      </c>
      <c r="BI105" s="66" t="str">
        <f t="shared" si="39"/>
        <v>4</v>
      </c>
      <c r="BJ105" s="66" t="str">
        <f t="shared" si="40"/>
        <v>0</v>
      </c>
      <c r="BK105" s="66" t="str">
        <f t="shared" si="41"/>
        <v>0</v>
      </c>
      <c r="BL105" s="66" t="str">
        <f t="shared" si="42"/>
        <v>3</v>
      </c>
      <c r="BM105" s="66" t="str">
        <f t="shared" si="43"/>
        <v>0</v>
      </c>
      <c r="BN105" s="66" t="str">
        <f t="shared" si="44"/>
        <v>3</v>
      </c>
      <c r="BO105" s="66" t="str">
        <f t="shared" si="45"/>
        <v>0</v>
      </c>
      <c r="BP105" s="66" t="str">
        <f t="shared" si="46"/>
        <v>0</v>
      </c>
      <c r="BQ105" s="66" t="str">
        <f t="shared" si="47"/>
        <v>5</v>
      </c>
      <c r="BR105" s="67" t="e">
        <f t="shared" si="48"/>
        <v>#VALUE!</v>
      </c>
      <c r="BS105" s="81">
        <f t="shared" si="49"/>
        <v>30000</v>
      </c>
      <c r="BT105" s="83">
        <f t="shared" si="51"/>
        <v>4650</v>
      </c>
      <c r="BU105" s="84">
        <f t="shared" si="50"/>
        <v>25350</v>
      </c>
      <c r="BV105" s="84">
        <f t="shared" si="52"/>
        <v>10140</v>
      </c>
      <c r="BW105" s="84">
        <f t="shared" si="53"/>
        <v>15210</v>
      </c>
      <c r="BX105" s="9" t="s">
        <v>892</v>
      </c>
    </row>
    <row r="106" spans="1:76" s="1" customFormat="1" ht="18" customHeight="1">
      <c r="A106" s="4">
        <v>96</v>
      </c>
      <c r="B106" s="5" t="s">
        <v>406</v>
      </c>
      <c r="C106" s="31" t="s">
        <v>879</v>
      </c>
      <c r="D106" s="32" t="s">
        <v>254</v>
      </c>
      <c r="E106" s="32" t="s">
        <v>251</v>
      </c>
      <c r="F106" s="6" t="s">
        <v>244</v>
      </c>
      <c r="G106" s="17" t="s">
        <v>444</v>
      </c>
      <c r="H106" s="12" t="s">
        <v>252</v>
      </c>
      <c r="I106" s="33" t="s">
        <v>253</v>
      </c>
      <c r="J106" s="39"/>
      <c r="K106" s="4" t="s">
        <v>880</v>
      </c>
      <c r="L106" s="4" t="s">
        <v>881</v>
      </c>
      <c r="M106" s="4" t="s">
        <v>830</v>
      </c>
      <c r="N106" s="10" t="str">
        <f t="shared" si="29"/>
        <v>SI</v>
      </c>
      <c r="O106" s="10" t="str">
        <f t="shared" si="30"/>
        <v>vai avanti</v>
      </c>
      <c r="P106" s="10" t="s">
        <v>434</v>
      </c>
      <c r="Q106" s="11">
        <f>R106+S106</f>
        <v>20</v>
      </c>
      <c r="R106" s="11">
        <v>11</v>
      </c>
      <c r="S106" s="11">
        <v>9</v>
      </c>
      <c r="T106" s="11">
        <v>6</v>
      </c>
      <c r="U106" s="11">
        <v>2</v>
      </c>
      <c r="V106" s="42">
        <f t="shared" si="31"/>
        <v>10</v>
      </c>
      <c r="W106" s="10" t="str">
        <f t="shared" si="32"/>
        <v>SI</v>
      </c>
      <c r="X106" s="10" t="str">
        <f t="shared" si="33"/>
        <v>Vai avanti</v>
      </c>
      <c r="Y106" s="10" t="s">
        <v>443</v>
      </c>
      <c r="Z106" s="5" t="s">
        <v>74</v>
      </c>
      <c r="AA106" s="5" t="s">
        <v>77</v>
      </c>
      <c r="AB106" s="5"/>
      <c r="AC106" s="10" t="s">
        <v>443</v>
      </c>
      <c r="AD106" s="10" t="s">
        <v>435</v>
      </c>
      <c r="AE106" s="10" t="s">
        <v>435</v>
      </c>
      <c r="AF106" s="10"/>
      <c r="AG106" s="10"/>
      <c r="AH106" s="10"/>
      <c r="AI106" s="10" t="s">
        <v>435</v>
      </c>
      <c r="AJ106" s="10" t="s">
        <v>435</v>
      </c>
      <c r="AK106" s="10" t="s">
        <v>435</v>
      </c>
      <c r="AL106" s="2" t="s">
        <v>443</v>
      </c>
      <c r="AM106" s="2" t="s">
        <v>443</v>
      </c>
      <c r="AN106" s="2" t="s">
        <v>435</v>
      </c>
      <c r="AO106" s="2" t="s">
        <v>443</v>
      </c>
      <c r="AP106" s="4"/>
      <c r="AQ106" s="4"/>
      <c r="AR106" s="4"/>
      <c r="AS106" s="4"/>
      <c r="AT106" s="4"/>
      <c r="AU106" s="2" t="s">
        <v>437</v>
      </c>
      <c r="AV106" s="10"/>
      <c r="AW106" s="4"/>
      <c r="AX106" s="115" t="s">
        <v>85</v>
      </c>
      <c r="AY106" s="65" t="str">
        <f t="shared" si="34"/>
        <v>7</v>
      </c>
      <c r="AZ106" s="65" t="str">
        <f t="shared" si="35"/>
        <v>0</v>
      </c>
      <c r="BA106" s="65" t="e">
        <f>#VALUE!</f>
        <v>#VALUE!</v>
      </c>
      <c r="BB106" s="65" t="e">
        <f>#VALUE!</f>
        <v>#VALUE!</v>
      </c>
      <c r="BC106" s="65" t="e">
        <f>#VALUE!</f>
        <v>#VALUE!</v>
      </c>
      <c r="BD106" s="66" t="str">
        <f t="shared" si="36"/>
        <v>0</v>
      </c>
      <c r="BE106" s="66" t="str">
        <f t="shared" si="37"/>
        <v>3</v>
      </c>
      <c r="BF106" s="66" t="str">
        <f t="shared" si="37"/>
        <v>3</v>
      </c>
      <c r="BG106" s="66" t="str">
        <f t="shared" si="38"/>
        <v>3</v>
      </c>
      <c r="BH106" s="66" t="str">
        <f t="shared" si="38"/>
        <v>3</v>
      </c>
      <c r="BI106" s="66" t="str">
        <f t="shared" si="39"/>
        <v>4</v>
      </c>
      <c r="BJ106" s="66" t="str">
        <f t="shared" si="40"/>
        <v>0</v>
      </c>
      <c r="BK106" s="66" t="str">
        <f t="shared" si="41"/>
        <v>0</v>
      </c>
      <c r="BL106" s="66" t="str">
        <f t="shared" si="42"/>
        <v>3</v>
      </c>
      <c r="BM106" s="66" t="str">
        <f t="shared" si="43"/>
        <v>0</v>
      </c>
      <c r="BN106" s="66" t="str">
        <f t="shared" si="44"/>
        <v>3</v>
      </c>
      <c r="BO106" s="66" t="str">
        <f t="shared" si="45"/>
        <v>0</v>
      </c>
      <c r="BP106" s="66" t="str">
        <f t="shared" si="46"/>
        <v>0</v>
      </c>
      <c r="BQ106" s="66" t="str">
        <f t="shared" si="47"/>
        <v>5</v>
      </c>
      <c r="BR106" s="67" t="e">
        <f t="shared" si="48"/>
        <v>#VALUE!</v>
      </c>
      <c r="BS106" s="81">
        <f t="shared" si="49"/>
        <v>25000</v>
      </c>
      <c r="BT106" s="83">
        <f t="shared" si="51"/>
        <v>3875</v>
      </c>
      <c r="BU106" s="84">
        <f t="shared" si="50"/>
        <v>21125</v>
      </c>
      <c r="BV106" s="84">
        <f t="shared" si="52"/>
        <v>8450</v>
      </c>
      <c r="BW106" s="84">
        <f t="shared" si="53"/>
        <v>12675</v>
      </c>
      <c r="BX106" s="9" t="s">
        <v>892</v>
      </c>
    </row>
    <row r="107" spans="1:76" s="1" customFormat="1" ht="18" customHeight="1">
      <c r="A107" s="4">
        <v>97</v>
      </c>
      <c r="B107" s="5" t="s">
        <v>406</v>
      </c>
      <c r="C107" s="31" t="s">
        <v>255</v>
      </c>
      <c r="D107" s="32" t="s">
        <v>672</v>
      </c>
      <c r="E107" s="32" t="s">
        <v>243</v>
      </c>
      <c r="F107" s="6" t="s">
        <v>244</v>
      </c>
      <c r="G107" s="16" t="s">
        <v>256</v>
      </c>
      <c r="H107" s="12" t="s">
        <v>673</v>
      </c>
      <c r="I107" s="33" t="s">
        <v>674</v>
      </c>
      <c r="J107" s="39"/>
      <c r="K107" s="4" t="s">
        <v>464</v>
      </c>
      <c r="L107" s="4" t="s">
        <v>675</v>
      </c>
      <c r="M107" s="4" t="s">
        <v>676</v>
      </c>
      <c r="N107" s="10" t="str">
        <f t="shared" si="29"/>
        <v>SI</v>
      </c>
      <c r="O107" s="10" t="str">
        <f t="shared" si="30"/>
        <v>vai avanti</v>
      </c>
      <c r="P107" s="10" t="s">
        <v>457</v>
      </c>
      <c r="Q107" s="11">
        <f>R107+S107</f>
        <v>20</v>
      </c>
      <c r="R107" s="11">
        <v>12</v>
      </c>
      <c r="S107" s="11">
        <v>8</v>
      </c>
      <c r="T107" s="11">
        <v>5</v>
      </c>
      <c r="U107" s="11">
        <v>2</v>
      </c>
      <c r="V107" s="42">
        <f t="shared" si="31"/>
        <v>8.333333333333334</v>
      </c>
      <c r="W107" s="10" t="str">
        <f t="shared" si="32"/>
        <v>SI</v>
      </c>
      <c r="X107" s="10" t="str">
        <f t="shared" si="33"/>
        <v>Vai avanti</v>
      </c>
      <c r="Y107" s="10" t="s">
        <v>443</v>
      </c>
      <c r="Z107" s="5" t="s">
        <v>79</v>
      </c>
      <c r="AA107" s="5"/>
      <c r="AB107" s="5"/>
      <c r="AC107" s="10" t="s">
        <v>443</v>
      </c>
      <c r="AD107" s="10" t="s">
        <v>443</v>
      </c>
      <c r="AE107" s="10" t="s">
        <v>435</v>
      </c>
      <c r="AF107" s="10"/>
      <c r="AG107" s="10"/>
      <c r="AH107" s="10"/>
      <c r="AI107" s="10" t="s">
        <v>435</v>
      </c>
      <c r="AJ107" s="10" t="s">
        <v>435</v>
      </c>
      <c r="AK107" s="10" t="s">
        <v>435</v>
      </c>
      <c r="AL107" s="2" t="s">
        <v>443</v>
      </c>
      <c r="AM107" s="2" t="s">
        <v>443</v>
      </c>
      <c r="AN107" s="2" t="s">
        <v>435</v>
      </c>
      <c r="AO107" s="2" t="s">
        <v>443</v>
      </c>
      <c r="AP107" s="4"/>
      <c r="AQ107" s="4"/>
      <c r="AR107" s="4"/>
      <c r="AS107" s="4"/>
      <c r="AT107" s="4"/>
      <c r="AU107" s="2"/>
      <c r="AV107" s="10" t="s">
        <v>437</v>
      </c>
      <c r="AW107" s="4"/>
      <c r="AX107" s="115" t="s">
        <v>84</v>
      </c>
      <c r="AY107" s="65" t="str">
        <f t="shared" si="34"/>
        <v>5</v>
      </c>
      <c r="AZ107" s="65" t="str">
        <f t="shared" si="35"/>
        <v>0</v>
      </c>
      <c r="BA107" s="65" t="e">
        <f>#VALUE!</f>
        <v>#VALUE!</v>
      </c>
      <c r="BB107" s="65" t="e">
        <f>#VALUE!</f>
        <v>#VALUE!</v>
      </c>
      <c r="BC107" s="65" t="e">
        <f>#VALUE!</f>
        <v>#VALUE!</v>
      </c>
      <c r="BD107" s="66" t="str">
        <f t="shared" si="36"/>
        <v>0</v>
      </c>
      <c r="BE107" s="66" t="str">
        <f t="shared" si="37"/>
        <v>0</v>
      </c>
      <c r="BF107" s="66" t="str">
        <f t="shared" si="37"/>
        <v>3</v>
      </c>
      <c r="BG107" s="66" t="str">
        <f t="shared" si="38"/>
        <v>3</v>
      </c>
      <c r="BH107" s="66" t="str">
        <f t="shared" si="38"/>
        <v>3</v>
      </c>
      <c r="BI107" s="66" t="str">
        <f t="shared" si="39"/>
        <v>4</v>
      </c>
      <c r="BJ107" s="66" t="str">
        <f t="shared" si="40"/>
        <v>0</v>
      </c>
      <c r="BK107" s="66" t="str">
        <f t="shared" si="41"/>
        <v>0</v>
      </c>
      <c r="BL107" s="66" t="str">
        <f t="shared" si="42"/>
        <v>3</v>
      </c>
      <c r="BM107" s="66" t="str">
        <f t="shared" si="43"/>
        <v>0</v>
      </c>
      <c r="BN107" s="66" t="str">
        <f t="shared" si="44"/>
        <v>0</v>
      </c>
      <c r="BO107" s="66" t="str">
        <f t="shared" si="45"/>
        <v>2</v>
      </c>
      <c r="BP107" s="66" t="str">
        <f t="shared" si="46"/>
        <v>0</v>
      </c>
      <c r="BQ107" s="66" t="str">
        <f t="shared" si="47"/>
        <v>7</v>
      </c>
      <c r="BR107" s="67" t="e">
        <f>SUM(AY107+AZ107+BA107+BB107+BC107+BD107+BE107+BF107+BG107+BH107+BI107+BJ107+BK107+BL107+BM107+BN107+BO107+BP107+BQ107)</f>
        <v>#VALUE!</v>
      </c>
      <c r="BS107" s="81">
        <f t="shared" si="49"/>
        <v>25000</v>
      </c>
      <c r="BT107" s="83">
        <f t="shared" si="51"/>
        <v>3875</v>
      </c>
      <c r="BU107" s="84">
        <f t="shared" si="50"/>
        <v>21125</v>
      </c>
      <c r="BV107" s="84">
        <f t="shared" si="52"/>
        <v>8450</v>
      </c>
      <c r="BW107" s="84">
        <f t="shared" si="53"/>
        <v>12675</v>
      </c>
      <c r="BX107" s="9" t="s">
        <v>892</v>
      </c>
    </row>
    <row r="108" spans="1:76" s="1" customFormat="1" ht="18" customHeight="1">
      <c r="A108" s="18">
        <v>1</v>
      </c>
      <c r="B108" s="19" t="s">
        <v>69</v>
      </c>
      <c r="C108" s="38" t="s">
        <v>846</v>
      </c>
      <c r="D108" s="118" t="s">
        <v>847</v>
      </c>
      <c r="E108" s="118" t="s">
        <v>243</v>
      </c>
      <c r="F108" s="119" t="s">
        <v>244</v>
      </c>
      <c r="G108" s="120"/>
      <c r="H108" s="121" t="s">
        <v>848</v>
      </c>
      <c r="I108" s="122"/>
      <c r="J108" s="38" t="s">
        <v>849</v>
      </c>
      <c r="K108" s="18" t="s">
        <v>469</v>
      </c>
      <c r="L108" s="18" t="s">
        <v>243</v>
      </c>
      <c r="M108" s="18" t="s">
        <v>850</v>
      </c>
      <c r="N108" s="20" t="str">
        <f t="shared" si="29"/>
        <v>SI</v>
      </c>
      <c r="O108" s="20" t="str">
        <f t="shared" si="30"/>
        <v>vai avanti</v>
      </c>
      <c r="P108" s="18" t="s">
        <v>435</v>
      </c>
      <c r="Q108" s="21">
        <v>20</v>
      </c>
      <c r="R108" s="21">
        <v>10</v>
      </c>
      <c r="S108" s="21">
        <v>10</v>
      </c>
      <c r="T108" s="21">
        <v>9</v>
      </c>
      <c r="U108" s="21">
        <v>3</v>
      </c>
      <c r="V108" s="22">
        <f t="shared" si="31"/>
        <v>10</v>
      </c>
      <c r="W108" s="20" t="str">
        <f t="shared" si="32"/>
        <v>SI</v>
      </c>
      <c r="X108" s="20" t="str">
        <f t="shared" si="33"/>
        <v>Vai avanti</v>
      </c>
      <c r="Y108" s="20" t="s">
        <v>435</v>
      </c>
      <c r="Z108" s="23" t="s">
        <v>66</v>
      </c>
      <c r="AA108" s="23"/>
      <c r="AB108" s="23"/>
      <c r="AC108" s="20" t="s">
        <v>443</v>
      </c>
      <c r="AD108" s="20" t="s">
        <v>435</v>
      </c>
      <c r="AE108" s="20" t="s">
        <v>435</v>
      </c>
      <c r="AF108" s="20"/>
      <c r="AG108" s="20"/>
      <c r="AH108" s="20"/>
      <c r="AI108" s="20" t="s">
        <v>435</v>
      </c>
      <c r="AJ108" s="20" t="s">
        <v>435</v>
      </c>
      <c r="AK108" s="20" t="s">
        <v>435</v>
      </c>
      <c r="AL108" s="23" t="s">
        <v>443</v>
      </c>
      <c r="AM108" s="23" t="s">
        <v>443</v>
      </c>
      <c r="AN108" s="23" t="s">
        <v>435</v>
      </c>
      <c r="AO108" s="23" t="s">
        <v>443</v>
      </c>
      <c r="AP108" s="18"/>
      <c r="AQ108" s="18"/>
      <c r="AR108" s="18"/>
      <c r="AS108" s="18"/>
      <c r="AT108" s="18"/>
      <c r="AU108" s="23"/>
      <c r="AV108" s="18" t="s">
        <v>437</v>
      </c>
      <c r="AW108" s="18"/>
      <c r="AX108" s="18" t="s">
        <v>817</v>
      </c>
      <c r="AY108" s="24" t="str">
        <f t="shared" si="34"/>
        <v>7</v>
      </c>
      <c r="AZ108" s="24" t="str">
        <f t="shared" si="35"/>
        <v>2</v>
      </c>
      <c r="BA108" s="24" t="e">
        <f>#VALUE!</f>
        <v>#VALUE!</v>
      </c>
      <c r="BB108" s="24" t="e">
        <f>#VALUE!</f>
        <v>#VALUE!</v>
      </c>
      <c r="BC108" s="24" t="e">
        <f>#VALUE!</f>
        <v>#VALUE!</v>
      </c>
      <c r="BD108" s="25" t="str">
        <f t="shared" si="36"/>
        <v>0</v>
      </c>
      <c r="BE108" s="25" t="str">
        <f>IF(AD108="SI","3","0")</f>
        <v>3</v>
      </c>
      <c r="BF108" s="25" t="str">
        <f>IF(AE108="SI","3","0")</f>
        <v>3</v>
      </c>
      <c r="BG108" s="25" t="str">
        <f>IF(AI108="SI","3","0")</f>
        <v>3</v>
      </c>
      <c r="BH108" s="25" t="str">
        <f>IF(AJ108="SI","3","0")</f>
        <v>3</v>
      </c>
      <c r="BI108" s="25" t="str">
        <f t="shared" si="39"/>
        <v>4</v>
      </c>
      <c r="BJ108" s="25" t="str">
        <f t="shared" si="40"/>
        <v>0</v>
      </c>
      <c r="BK108" s="25" t="str">
        <f t="shared" si="41"/>
        <v>0</v>
      </c>
      <c r="BL108" s="25" t="str">
        <f t="shared" si="42"/>
        <v>3</v>
      </c>
      <c r="BM108" s="25" t="str">
        <f t="shared" si="43"/>
        <v>0</v>
      </c>
      <c r="BN108" s="25" t="str">
        <f t="shared" si="44"/>
        <v>0</v>
      </c>
      <c r="BO108" s="25" t="str">
        <f t="shared" si="45"/>
        <v>2</v>
      </c>
      <c r="BP108" s="25" t="str">
        <f t="shared" si="46"/>
        <v>0</v>
      </c>
      <c r="BQ108" s="25" t="str">
        <f t="shared" si="47"/>
        <v>10</v>
      </c>
      <c r="BR108" s="26" t="e">
        <f>SUM(AY108+AZ108+BA108+BB108+BC108+BD108+BE108+BF108+BG108+BH108+BI108+BJ108+BK108+BL108+BM108+BN108+BO108+BP108+BQ108)</f>
        <v>#VALUE!</v>
      </c>
      <c r="BS108" s="123">
        <f t="shared" si="49"/>
        <v>30000</v>
      </c>
      <c r="BT108" s="124">
        <f>BS108*15.5/100</f>
        <v>4650</v>
      </c>
      <c r="BU108" s="125">
        <f t="shared" si="50"/>
        <v>25350</v>
      </c>
      <c r="BV108" s="125">
        <f>BU108*40/100</f>
        <v>10140</v>
      </c>
      <c r="BW108" s="125">
        <f>BU108*60/100</f>
        <v>15210</v>
      </c>
      <c r="BX108" s="18" t="s">
        <v>922</v>
      </c>
    </row>
    <row r="109" spans="1:75" s="1" customFormat="1" ht="24.75" customHeight="1">
      <c r="A109" s="28"/>
      <c r="B109" s="43"/>
      <c r="C109" s="75"/>
      <c r="D109" s="76"/>
      <c r="E109" s="76"/>
      <c r="F109" s="77"/>
      <c r="G109" s="78"/>
      <c r="H109" s="79"/>
      <c r="I109" s="80"/>
      <c r="J109" s="44"/>
      <c r="K109" s="28"/>
      <c r="L109" s="28"/>
      <c r="M109" s="28"/>
      <c r="N109" s="45"/>
      <c r="O109" s="45"/>
      <c r="P109" s="45"/>
      <c r="Q109" s="46"/>
      <c r="R109" s="46"/>
      <c r="S109" s="46"/>
      <c r="T109" s="46"/>
      <c r="U109" s="46"/>
      <c r="V109" s="47"/>
      <c r="W109" s="45"/>
      <c r="X109" s="45"/>
      <c r="Y109" s="45"/>
      <c r="Z109" s="43"/>
      <c r="AA109" s="43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53"/>
      <c r="AM109" s="53"/>
      <c r="AN109" s="53"/>
      <c r="AO109" s="53"/>
      <c r="AP109" s="28"/>
      <c r="AQ109" s="28"/>
      <c r="AR109" s="28"/>
      <c r="AS109" s="28"/>
      <c r="AT109" s="28"/>
      <c r="AU109" s="53"/>
      <c r="AV109" s="45"/>
      <c r="AW109" s="28"/>
      <c r="AX109" s="29"/>
      <c r="AY109" s="48"/>
      <c r="AZ109" s="48"/>
      <c r="BA109" s="48"/>
      <c r="BB109" s="48"/>
      <c r="BC109" s="48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50"/>
      <c r="BS109" s="82">
        <f>SUM(BS3:BS107)</f>
        <v>2754333.333333333</v>
      </c>
      <c r="BU109" s="85">
        <f>SUM(BU3:BU108)</f>
        <v>2352761.666666667</v>
      </c>
      <c r="BV109" s="85">
        <f>SUM(BV3:BV108)</f>
        <v>941104.6666666667</v>
      </c>
      <c r="BW109" s="85">
        <f>SUM(BW3:BW108)</f>
        <v>1411657</v>
      </c>
    </row>
    <row r="110" ht="19.5" customHeight="1"/>
    <row r="111" ht="19.5" customHeight="1"/>
    <row r="112" spans="73:75" ht="38.25" customHeight="1">
      <c r="BU112" s="30" t="s">
        <v>925</v>
      </c>
      <c r="BV112" s="30" t="s">
        <v>926</v>
      </c>
      <c r="BW112" s="30" t="s">
        <v>927</v>
      </c>
    </row>
    <row r="113" spans="71:75" ht="19.5" customHeight="1">
      <c r="BS113" s="129"/>
      <c r="BT113" s="129"/>
      <c r="BU113" s="87">
        <v>2362167</v>
      </c>
      <c r="BV113" s="87">
        <f>BU109</f>
        <v>2352761.666666667</v>
      </c>
      <c r="BW113" s="87">
        <f>BU113-BV113</f>
        <v>9405.333333333023</v>
      </c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sheetProtection/>
  <mergeCells count="10">
    <mergeCell ref="BA1:BC1"/>
    <mergeCell ref="BD1:BI1"/>
    <mergeCell ref="BJ1:BM1"/>
    <mergeCell ref="BN1:BP1"/>
    <mergeCell ref="A1:H1"/>
    <mergeCell ref="Z1:AB1"/>
    <mergeCell ref="AC1:AK1"/>
    <mergeCell ref="AL1:AO1"/>
    <mergeCell ref="AP1:AT1"/>
    <mergeCell ref="AU1:AW1"/>
  </mergeCells>
  <hyperlinks>
    <hyperlink ref="G19" r:id="rId1" display="agmm053300d@istruzione.it"/>
    <hyperlink ref="G62" r:id="rId2" display="meee02500e@istruzione.it"/>
    <hyperlink ref="G61" r:id="rId3" display="memm072003@istruzione.it"/>
    <hyperlink ref="G60" r:id="rId4" display="memm07500e@istruzione.it"/>
    <hyperlink ref="G58" r:id="rId5" display="saranatoli@tiscali.it"/>
    <hyperlink ref="G59" r:id="rId6" display="meee01100l@istruzione.it"/>
    <hyperlink ref="G20" r:id="rId7" display="ricb@tin.it"/>
    <hyperlink ref="G27" r:id="rId8" display="clee01900B@istruzione.it"/>
    <hyperlink ref="G18" r:id="rId9" display="agee01001@istruzione.it"/>
    <hyperlink ref="G17" r:id="rId10" display="agmm00900b@istruzione.it"/>
    <hyperlink ref="G91" r:id="rId11" display="rgee032006@istruzione.it "/>
    <hyperlink ref="G100" r:id="rId12" display="sree00600e@istruzione.it"/>
    <hyperlink ref="G105" r:id="rId13" display="tpee05600b@istruzione.it"/>
    <hyperlink ref="G103" r:id="rId14" display="tpmm058002@istruzione.it"/>
    <hyperlink ref="G38" r:id="rId15" display="gemmasnc@virgilio.it"/>
    <hyperlink ref="G37" r:id="rId16" display="pm53@libero.it"/>
    <hyperlink ref="G36" r:id="rId17" display="ctee05600b@istruzione.it"/>
    <hyperlink ref="G48" r:id="rId18" display="gemmasnc@virgilio.it"/>
    <hyperlink ref="G46" r:id="rId19" display="pm53@libero.it"/>
    <hyperlink ref="G45" r:id="rId20" display="s.socialicattolica@libero.it"/>
    <hyperlink ref="G47" r:id="rId21" display="enee091002@istruzione.it "/>
    <hyperlink ref="G44" r:id="rId22" display="enaa07100r@istruzione.it "/>
    <hyperlink ref="G43" r:id="rId23" display="enee041001@istruzione.it"/>
    <hyperlink ref="G83" r:id="rId24" display="pamm07900g@istruzione.it "/>
    <hyperlink ref="G82" r:id="rId25" display="paee00800e@istruzione.it"/>
    <hyperlink ref="G39" r:id="rId26" display="ctee08300q@istruzione.it"/>
    <hyperlink ref="G92" r:id="rId27" display="modicalaura.isi@virgilio.it"/>
    <hyperlink ref="G101" r:id="rId28" display="rosalba.curatolo@comune.erice.tp.it "/>
    <hyperlink ref="G102" r:id="rId29" display="francescofod@alice.it "/>
    <hyperlink ref="G106" r:id="rId30" display="tpee05600b@istruzione.it"/>
    <hyperlink ref="G104" r:id="rId31" display="tpee04600r@istruzione.it "/>
    <hyperlink ref="G99" r:id="rId32" display="sric84200g@istruzione.it"/>
    <hyperlink ref="G98" r:id="rId33" display="sree024004@istruzione.it"/>
    <hyperlink ref="G94" r:id="rId34" display="maternasanna@alice.it "/>
    <hyperlink ref="G95" r:id="rId35" display="giugialory@tiscali.it"/>
    <hyperlink ref="G96" r:id="rId36" display="infanziagardaland@libero.it "/>
    <hyperlink ref="G97" r:id="rId37" display="istsacrocuore@katamail.com"/>
    <hyperlink ref="G93" r:id="rId38" display="servizsociali@comune.sortino.sr.it "/>
    <hyperlink ref="G87" r:id="rId39" display="scuola@cucciolidoro.com"/>
    <hyperlink ref="G88" r:id="rId40" display="modicalaura.isi@virgilio.it "/>
    <hyperlink ref="G90" r:id="rId41" display="peterpansnc2@virgilio.it"/>
    <hyperlink ref="G89" r:id="rId42" display="istitutossredentore@tiscali.it"/>
    <hyperlink ref="G42" r:id="rId43" display="anscavuzzo@tiscali.it"/>
    <hyperlink ref="G23" r:id="rId44" display="oasi.cristore@virglio.it"/>
    <hyperlink ref="G24" r:id="rId45" display="scmatmonsg@intefree.it"/>
    <hyperlink ref="G25" r:id="rId46" display="colleggiodi.maria@libero.it"/>
    <hyperlink ref="G50" r:id="rId47" display="sindaco@comune.santangelodibrolo.me.it "/>
    <hyperlink ref="G49" r:id="rId48" display="serviziosecondo@comune.brolo.me.it"/>
    <hyperlink ref="G54" r:id="rId49" display="scuola.fdz.faro@virgilio.it"/>
    <hyperlink ref="G55" r:id="rId50" display="info@fantasylandia.net"/>
    <hyperlink ref="G52" r:id="rId51" display="proginfanziascuola@libero.it"/>
    <hyperlink ref="G57" r:id="rId52" display="fdzsanpierniceto1@virgilio.it"/>
    <hyperlink ref="G53" r:id="rId53" display="haskii@inwind.it"/>
    <hyperlink ref="G51" r:id="rId54" display="scuola.infanzia.arcobaleno@hotmail.it"/>
    <hyperlink ref="G3" r:id="rId55" display="solidarietasociale@comune.cattolicaeraclea.ag.it"/>
    <hyperlink ref="G4" r:id="rId56" display="scuola.colleverde@virgilio.it"/>
    <hyperlink ref="G5" r:id="rId57" display="rampello1@interfree.it"/>
    <hyperlink ref="G6" r:id="rId58" display="scuola_ssangelicustodi@virgilio.it"/>
    <hyperlink ref="G11" r:id="rId59" display="scuola.obiettivoinfanzia@virgilio.it"/>
    <hyperlink ref="G8" r:id="rId60" display="scuola_venerabileandrea@virgilio.it"/>
    <hyperlink ref="G7" r:id="rId61" display="ilgiardinodeipuffi@virgilio.it"/>
    <hyperlink ref="G9" r:id="rId62" display="scuola.piccoloprincipe@virglio.it"/>
    <hyperlink ref="G10" r:id="rId63" display="paparino.school@gmail.com"/>
    <hyperlink ref="G12" r:id="rId64" display="babyschoolfavara@libero.it"/>
    <hyperlink ref="G14" r:id="rId65" display="schifanoscuola@libero.it"/>
    <hyperlink ref="G15" r:id="rId66" display="sidonbosco@hotmail.it"/>
    <hyperlink ref="G16" r:id="rId67" display="vincenzosarullo@tiscali.it"/>
    <hyperlink ref="G13" r:id="rId68" display="melinda.decaro@alice.it"/>
    <hyperlink ref="G67" r:id="rId69" display="alemari4@alice.it"/>
    <hyperlink ref="G68" r:id="rId70" display="voglioscuola@virgilio.it"/>
    <hyperlink ref="G69" r:id="rId71" display="mari.scuola@libero.it"/>
    <hyperlink ref="G70" r:id="rId72" display="future091@lycos.it"/>
    <hyperlink ref="G71" r:id="rId73" display="angalbo@libero.it"/>
    <hyperlink ref="G72" r:id="rId74" display="makarenko.c@libero.it"/>
    <hyperlink ref="G73" r:id="rId75" display="info@giacomocusmano.it"/>
    <hyperlink ref="G74" r:id="rId76" display="scadutomarco@libero.it"/>
    <hyperlink ref="G75" r:id="rId77" display="alemari4@alice.it"/>
    <hyperlink ref="G77" r:id="rId78" display="istituto_galilei@libero.it"/>
    <hyperlink ref="G78" r:id="rId79" display="scuolaimm.concezione@libero.it"/>
    <hyperlink ref="G79" r:id="rId80" display="segreteria@istitutofiaba.it"/>
    <hyperlink ref="G80" r:id="rId81" display="urussita@tiscalinet.it"/>
    <hyperlink ref="G81" r:id="rId82" display="suorbernarda@libero.it"/>
    <hyperlink ref="G65" r:id="rId83" display="sindaco@pianalbanesi.it"/>
    <hyperlink ref="G66" r:id="rId84" display="biblioteca.prizzi@libero.it"/>
    <hyperlink ref="G76" r:id="rId85" display="hbcollege@libero.it"/>
    <hyperlink ref="G64" r:id="rId86" display="promozione.sociale@comune.monreale.pa.it"/>
    <hyperlink ref="G35" r:id="rId87" display="ctmm066001@istruzione.it"/>
    <hyperlink ref="G56" r:id="rId88" display="rosa.agazzi@inwind.it"/>
    <hyperlink ref="G30" r:id="rId89" display="magesterjb@tiscali.it"/>
    <hyperlink ref="G32" r:id="rId90" display="info@linusschool.it"/>
    <hyperlink ref="G31" r:id="rId91" display="ilmosaicocoop@virgilio.it"/>
    <hyperlink ref="G29" r:id="rId92" display="sezioneprimavera@comune.caltagirone.ct.it"/>
    <hyperlink ref="G33" r:id="rId93" display="coopideal@tiscali.it"/>
    <hyperlink ref="G40" r:id="rId94" display="ctee023004@istruzione.it"/>
    <hyperlink ref="G22" r:id="rId95" display="ritamantione@tiscali.it"/>
    <hyperlink ref="G63" r:id="rId96" display="comunenizza@tiscali.it"/>
    <hyperlink ref="G84" r:id="rId97" display="cieldalcamopa@tiscali.it"/>
    <hyperlink ref="G85" r:id="rId98" display="emanuelabaratta@libero.it"/>
    <hyperlink ref="G86" r:id="rId99" display="info@leaderbaby.com"/>
  </hyperlinks>
  <printOptions horizontalCentered="1"/>
  <pageMargins left="0.5118110236220472" right="0.31496062992125984" top="0.9055118110236221" bottom="0.5511811023622047" header="0.31496062992125984" footer="0.31496062992125984"/>
  <pageSetup horizontalDpi="600" verticalDpi="600" orientation="landscape" paperSize="9" r:id="rId100"/>
  <headerFooter>
    <oddHeader>&amp;CUfficio Scolastico Regionale pre la Sicilia
Direzione Generale
Ufficio Sezioni Primavera</oddHeader>
    <oddFooter>&amp;CReferente Regionale Sezioni Primavera Prof. Pietro Scilabra&amp;R&amp;P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michele.lacagnina</cp:lastModifiedBy>
  <cp:lastPrinted>2009-12-21T07:08:49Z</cp:lastPrinted>
  <dcterms:created xsi:type="dcterms:W3CDTF">2007-12-04T10:10:27Z</dcterms:created>
  <dcterms:modified xsi:type="dcterms:W3CDTF">2009-12-21T08:14:30Z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